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CliSciEd\OpenSciED\"/>
    </mc:Choice>
  </mc:AlternateContent>
  <bookViews>
    <workbookView xWindow="0" yWindow="0" windowWidth="19200" windowHeight="11160"/>
  </bookViews>
  <sheets>
    <sheet name="Summary" sheetId="1" r:id="rId1"/>
    <sheet name="Details" sheetId="2" r:id="rId2"/>
  </sheets>
  <calcPr calcId="162913"/>
</workbook>
</file>

<file path=xl/calcChain.xml><?xml version="1.0" encoding="utf-8"?>
<calcChain xmlns="http://schemas.openxmlformats.org/spreadsheetml/2006/main">
  <c r="J51" i="2" l="1"/>
  <c r="L51" i="2" s="1"/>
  <c r="J50" i="2"/>
  <c r="L50" i="2" s="1"/>
  <c r="L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J41" i="2"/>
  <c r="M53" i="2" s="1"/>
  <c r="L39" i="2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G32" i="2"/>
  <c r="J31" i="2"/>
  <c r="L31" i="2" s="1"/>
  <c r="J30" i="2"/>
  <c r="L30" i="2" s="1"/>
  <c r="G30" i="2"/>
  <c r="L29" i="2"/>
  <c r="J29" i="2"/>
  <c r="G29" i="2"/>
  <c r="L28" i="2"/>
  <c r="J28" i="2"/>
  <c r="G28" i="2"/>
  <c r="J27" i="2"/>
  <c r="L27" i="2" s="1"/>
  <c r="J26" i="2"/>
  <c r="L26" i="2" s="1"/>
  <c r="J25" i="2"/>
  <c r="L25" i="2" s="1"/>
  <c r="J24" i="2"/>
  <c r="L24" i="2" s="1"/>
  <c r="G24" i="2"/>
  <c r="L23" i="2"/>
  <c r="J23" i="2"/>
  <c r="G23" i="2"/>
  <c r="J22" i="2"/>
  <c r="L22" i="2" s="1"/>
  <c r="G22" i="2"/>
  <c r="J21" i="2"/>
  <c r="L21" i="2" s="1"/>
  <c r="J20" i="2"/>
  <c r="L20" i="2" s="1"/>
  <c r="J19" i="2"/>
  <c r="B4" i="1" s="1"/>
  <c r="B10" i="1" s="1"/>
  <c r="G19" i="2"/>
  <c r="J16" i="2"/>
  <c r="L16" i="2" s="1"/>
  <c r="L15" i="2"/>
  <c r="J15" i="2"/>
  <c r="J14" i="2"/>
  <c r="L14" i="2" s="1"/>
  <c r="L13" i="2"/>
  <c r="J13" i="2"/>
  <c r="J12" i="2"/>
  <c r="L12" i="2" s="1"/>
  <c r="L11" i="2"/>
  <c r="J11" i="2"/>
  <c r="J10" i="2"/>
  <c r="L10" i="2" s="1"/>
  <c r="L9" i="2"/>
  <c r="J9" i="2"/>
  <c r="J8" i="2"/>
  <c r="L8" i="2" s="1"/>
  <c r="L7" i="2"/>
  <c r="J7" i="2"/>
  <c r="J6" i="2"/>
  <c r="L6" i="2" s="1"/>
  <c r="L5" i="2"/>
  <c r="J5" i="2"/>
  <c r="J4" i="2"/>
  <c r="L4" i="2" s="1"/>
  <c r="L3" i="2"/>
  <c r="J3" i="2"/>
  <c r="M19" i="2" s="1"/>
  <c r="D6" i="1"/>
  <c r="B5" i="1"/>
  <c r="B3" i="1"/>
  <c r="B9" i="1" l="1"/>
  <c r="M18" i="2"/>
  <c r="L41" i="2"/>
  <c r="M40" i="2"/>
  <c r="O40" i="2" s="1"/>
  <c r="C3" i="1"/>
  <c r="L19" i="2"/>
  <c r="C4" i="1" s="1"/>
  <c r="M54" i="2" l="1"/>
  <c r="C5" i="1"/>
  <c r="D5" i="1" s="1"/>
  <c r="D9" i="1" s="1"/>
  <c r="D10" i="1" s="1"/>
  <c r="M41" i="2"/>
  <c r="C10" i="1" l="1"/>
  <c r="C9" i="1"/>
</calcChain>
</file>

<file path=xl/sharedStrings.xml><?xml version="1.0" encoding="utf-8"?>
<sst xmlns="http://schemas.openxmlformats.org/spreadsheetml/2006/main" count="224" uniqueCount="154">
  <si>
    <t>https://www.amazon.com/InnoLife-Colors-Noodle-Record-Auxiliary/dp/B00PBKETQ0/ref=sr_1_3?s=electronics&amp;ie=UTF8&amp;qid=1524789881&amp;sr=1-3&amp;keywords=aux+cable+bulk&amp;dpID=51fzPSGzY3L&amp;preST=_SY300_QL70_&amp;dpSrc=srch</t>
  </si>
  <si>
    <t>Per Class</t>
  </si>
  <si>
    <t>Lesson(s)</t>
  </si>
  <si>
    <t>For 6 classes</t>
  </si>
  <si>
    <t>Annual Replenishment (6 classes)</t>
  </si>
  <si>
    <t>Standard Equipment</t>
  </si>
  <si>
    <t>1 per class/    per group/     per student</t>
  </si>
  <si>
    <t>Preferred Group Size</t>
  </si>
  <si>
    <t>Total number per class (based on class size of 30)</t>
  </si>
  <si>
    <t>Specifications</t>
  </si>
  <si>
    <t>Example</t>
  </si>
  <si>
    <t>Notes (e.g., living; storage instructions; where it could be obtained locally</t>
  </si>
  <si>
    <t>Approximate Cost per Item</t>
  </si>
  <si>
    <t>Total cost per class (intial outlay, assuming no existing equipment)</t>
  </si>
  <si>
    <t>number of these orders needed for 6 sections</t>
  </si>
  <si>
    <t>Total cost per one teacher for 6 classes (initial outlay, assuming no existing equipment)</t>
  </si>
  <si>
    <t>Standard Equipment: These are things that last from class to class, and are common to most classrooms or easy to borrow in the school [rulers, balances, music/band instrment]</t>
  </si>
  <si>
    <t>Specialized Equipment</t>
  </si>
  <si>
    <t>drum and drumstick</t>
  </si>
  <si>
    <t>3,4, 14</t>
  </si>
  <si>
    <t>class</t>
  </si>
  <si>
    <t>Basic Consumables</t>
  </si>
  <si>
    <t>https://www.amazon.com/Andoer-Stick-Percussion-Musical-Instrument/dp/B00WSKZJCO/ref=sr_1_36?s=toys-and-games&amp;ie=UTF8&amp;qid=1524504000&amp;sr=1-36&amp;keywords=toy+drum</t>
  </si>
  <si>
    <t>If you can borrow one from the band room or if a student can bring one from home you won't need to buy this item</t>
  </si>
  <si>
    <t>Specialized Consumables</t>
  </si>
  <si>
    <t>TOTAL FOR SCHOOLS WITHOUT standard equipment</t>
  </si>
  <si>
    <t>guitar or violin</t>
  </si>
  <si>
    <t>3,5,6</t>
  </si>
  <si>
    <t>https://www.amazon.com/Hape-Kids-Wooden-Ukulele-Blue/dp/B00DQRV6B6/ref=sr_1_3?ie=UTF8&amp;qid=1524503580&amp;sr=8-3&amp;keywords=toy+guitar</t>
  </si>
  <si>
    <t>xylophone and mallet</t>
  </si>
  <si>
    <t>3,5</t>
  </si>
  <si>
    <t>https://www.amazon.com/Wooden-Xylophone-Kids-Child-Safe-Music-Making/dp/B01JLQBNLS/ref=sr_1_4?s=toys-and-games&amp;ie=UTF8&amp;qid=1524504208&amp;sr=1-4&amp;keywords=toy+xylophone</t>
  </si>
  <si>
    <t>clothespin</t>
  </si>
  <si>
    <t>4</t>
  </si>
  <si>
    <t>https://www.amazon.com/Home-X-Wooden-Clothespins-Set-50/dp/B00WNFZH30/ref=sr_1_4?ie=UTF8&amp;qid=1524515967&amp;sr=8-4&amp;keywords=clothespin</t>
  </si>
  <si>
    <t>TOTAL FOR SCHOOLS WITH standard equipment</t>
  </si>
  <si>
    <t>This item is needed to hold the pen laser in the on position. Could be brought from home. Price is for pack of 50</t>
  </si>
  <si>
    <t>rock that fits in palm of hand (5-7 cm across)</t>
  </si>
  <si>
    <t>Find a rock outside. No need to purchase.</t>
  </si>
  <si>
    <t>lab stand and clamp</t>
  </si>
  <si>
    <t>https://www.flinnsci.com/support-stand-economy-choice/ap4550/</t>
  </si>
  <si>
    <t>ruler</t>
  </si>
  <si>
    <t>5,6</t>
  </si>
  <si>
    <t>https://www.flinnsci.com/ruler-metric-relationship/ap5392/</t>
  </si>
  <si>
    <t>meter stick (2 per group in lesson 15)</t>
  </si>
  <si>
    <t>7, 15</t>
  </si>
  <si>
    <t>class/group</t>
  </si>
  <si>
    <t>https://www.flinnsci.com/meter-stick-hardwood-englishmetric-1-meter-plain-ends/ap8294/</t>
  </si>
  <si>
    <t>price is $3.92 each if purchased in package of 12, otherwise $4.15 each</t>
  </si>
  <si>
    <t>electronic scale, 500 g range</t>
  </si>
  <si>
    <t>9</t>
  </si>
  <si>
    <t>https://www.amazon.com/dp/B01HCKQG7G/ref=psdc_678508011_t3_B00O9NDERK</t>
  </si>
  <si>
    <t>whiteboard marker</t>
  </si>
  <si>
    <t>12</t>
  </si>
  <si>
    <t>https://www.amazon.com/Expo-80078-Markers-Chisel-Assorted/dp/B00006IFIL/ref=sr_1_4?s=office-products&amp;ie=UTF8&amp;qid=1524519805&amp;sr=1-4&amp;keywords=whiteboard+marker</t>
  </si>
  <si>
    <t>price is for pack of 8</t>
  </si>
  <si>
    <t>10 gallon fish tank or clear plastic storage tub</t>
  </si>
  <si>
    <t>10</t>
  </si>
  <si>
    <t>https://www.walmart.com/ip/Aqua-Culture-Aquarium-10-gallon/144433503</t>
  </si>
  <si>
    <t>A plastic tub or bucket can be used, but it is nice if it is transparent</t>
  </si>
  <si>
    <t>timer (or wall clock)</t>
  </si>
  <si>
    <t>15</t>
  </si>
  <si>
    <t>group</t>
  </si>
  <si>
    <t>https://www.amazon.com/Taylor-Precision-Products-Digital-Minute/dp/B0007NIIOU/ref=sr_1_1_sspa?ie=UTF8&amp;qid=1524514716&amp;sr=8-1-spons&amp;keywords=timer&amp;psc=1</t>
  </si>
  <si>
    <t>If you have a clock in the room with a second hand, or computers with timer apps for student to use, you won't need to purchas timers</t>
  </si>
  <si>
    <t>Optional: air pump with ball needle</t>
  </si>
  <si>
    <t>6</t>
  </si>
  <si>
    <t>https://www.amazon.com/Franklin-Sports-Ball-Maintenance-Kit/dp/B001ZFIA6U?psc=1&amp;SubscriptionId=AKIAILSHYYTFIVPWUY6Q&amp;tag=duckduckgo-ffab-20&amp;linkCode=xm2&amp;camp=2025&amp;creative=165953&amp;creativeASIN=B001ZFIA6U</t>
  </si>
  <si>
    <t>Optional: volleyball or basketball</t>
  </si>
  <si>
    <t>https://www.amazon.com/Wilson-WTH3500-Soft-Play-Volleyball/dp/B0028NKJKS/ref=sr_1_3?ie=UTF8&amp;qid=1524511399&amp;sr=8-3&amp;keywords=volleyball</t>
  </si>
  <si>
    <t>If you can bring one from home or have a student bring one in, you won't need to buy this item</t>
  </si>
  <si>
    <t>Specialized Equipment: These are things that last from class to class, that aren’t common or easy to get. [e.g., motion sensor, rock samples]</t>
  </si>
  <si>
    <t>for 1 class</t>
  </si>
  <si>
    <t>2-inch speaker</t>
  </si>
  <si>
    <t>2, 4, 5, 6</t>
  </si>
  <si>
    <t>(price is as low as 1.59 each, depending on quantity purchased)</t>
  </si>
  <si>
    <t>for 6 classes</t>
  </si>
  <si>
    <t>2-foot alligator wires (set of 20)</t>
  </si>
  <si>
    <t>2,4,5,6</t>
  </si>
  <si>
    <t>https://www.amazon.com/AUSTOR-Groups-Alligator-Inches-Double-end/dp/B07BMTZVLP/ref=sr_1_1_sspa?ie=UTF8&amp;qid=1524790107&amp;sr=8-1-spons&amp;keywords=alligator+clips+wires&amp;psc=1</t>
  </si>
  <si>
    <t>10 Male To  AUX Cable Cord (Total 10pcs Mixed Colors)</t>
  </si>
  <si>
    <t>https://www.amazon.com/Yakamoz-Pieces-Alligator-Insulated-Double-ended/dp/B073P746TD/ref=sr_1_2?ie=UTF8&amp;qid=1524790235&amp;sr=8-2&amp;keywords=alligator+clips+wires+20</t>
  </si>
  <si>
    <t>This ten pack of AUX cord can will be cut in half, and form 20 hook ups</t>
  </si>
  <si>
    <t>1/2 inch diamter mirror</t>
  </si>
  <si>
    <t>You could use reflective duct tape instead</t>
  </si>
  <si>
    <t>set of 4 tuning forks</t>
  </si>
  <si>
    <t>3, 6</t>
  </si>
  <si>
    <t>pen laser</t>
  </si>
  <si>
    <t>plastic mirror or reflective duct tape</t>
  </si>
  <si>
    <t>https://www.amazon.com/Duck-Mirror-Crafting-Inches-285281/dp/B0718Z6XHZ?psc=1&amp;SubscriptionId=AKIAILSHYYTFIVPWUY6Q&amp;tag=duckduckgo-ffab-20&amp;linkCode=xm2&amp;camp=2025&amp;creative=165953&amp;creativeASIN=B0718Z6XHZ</t>
  </si>
  <si>
    <t>In this activity, some students might argue that the mirror is just bouncing. The reflective duct tape helps them see the table is vibrating.</t>
  </si>
  <si>
    <t>small circular mirror</t>
  </si>
  <si>
    <t>transparent music box</t>
  </si>
  <si>
    <t>https://www.google.com/search?q=music+box+bulk&amp;source=lnms&amp;tbm=shop&amp;sa=X&amp;ved=0ahUKEwi-_7rPmdnaAhVJ64MKHb67Bn8Q_AUICigB&amp;biw=1600&amp;bih=804#spd=2040673878279206874</t>
  </si>
  <si>
    <t>A kit provider may be able to get these in bulk from manufacturers in China for ~$2 a piece</t>
  </si>
  <si>
    <t>4.5 foot, 1/4 inch x 1-3/8 inch pine trim</t>
  </si>
  <si>
    <t>buy a long piece (96 inches) and cut it into 4.5 foot and 3.5 foot pieces</t>
  </si>
  <si>
    <t>3.5 foot, 1/4 inch x 1-3/8 inch pine trim</t>
  </si>
  <si>
    <t>C clamp or spring clamp</t>
  </si>
  <si>
    <t>5,6, 15</t>
  </si>
  <si>
    <t>computer with logger lite software installed</t>
  </si>
  <si>
    <t>logger lite software comes with motion detector</t>
  </si>
  <si>
    <t>Go! Motion Vernier motion detector</t>
  </si>
  <si>
    <t>two golf balls or rocks</t>
  </si>
  <si>
    <t>No need to purchase. Find rocks outside</t>
  </si>
  <si>
    <t>Optional: glass syringe</t>
  </si>
  <si>
    <t>https://www.amazon.com/All-glass-Injector-Cartridge-Refilling-Printers/dp/B0749LT7FX/ref=sr_1_1?s=industrial&amp;ie=UTF8&amp;qid=1524519532&amp;sr=8-1&amp;keywords=glass+syringe+mimaki</t>
  </si>
  <si>
    <t>wooden block</t>
  </si>
  <si>
    <t>https://www.homedepot.com/p/Railing-Support-Wood-Block-2-Pack-248173/206797441</t>
  </si>
  <si>
    <t>This is the price for 2 blocks</t>
  </si>
  <si>
    <t>four 5/8 inch glass marbles</t>
  </si>
  <si>
    <t>https://www.amazon.com/Marble-Marbles-Shooters-Assorted-Colors/dp/B07B6D8GBT/ref=sr_1_1_sspa?ie=UTF8&amp;qid=1524515156&amp;sr=8-1-spons&amp;keywords=glass+marbles&amp;psc=1</t>
  </si>
  <si>
    <t>price is for bag of 270 marbles</t>
  </si>
  <si>
    <t>Marker that is smooth cylinder (like Crayola washable markers)</t>
  </si>
  <si>
    <t>https://www.amazon.com/Crayola-Broad-Point-Washable-Markers/dp/B00NJGAJNU?psc=1&amp;SubscriptionId=AKIAILSHYYTFIVPWUY6Q&amp;tag=duckduckgo-ffab-20&amp;linkCode=xm2&amp;camp=2025&amp;creative=165953&amp;creativeASIN=B00NJGAJNU</t>
  </si>
  <si>
    <t>price is for 16 markers</t>
  </si>
  <si>
    <t>charged cell phone</t>
  </si>
  <si>
    <t>7</t>
  </si>
  <si>
    <t>use any cell phone</t>
  </si>
  <si>
    <t>REUSABLE</t>
  </si>
  <si>
    <t>Base Consumables These are things that get used up during the course of instruction. They are readily available in schools or at Walmart [e.g., Dixie cups, paper towels, markers, posterboards]</t>
  </si>
  <si>
    <t>1 class</t>
  </si>
  <si>
    <t>Chart paper for posters (roll of butcher paper works well)</t>
  </si>
  <si>
    <t xml:space="preserve">1,5,10,13
</t>
  </si>
  <si>
    <t>https://www.amazon.com/Boardwalk-B2440900-Butcher-Paper-White/dp/B004NG8P0Y</t>
  </si>
  <si>
    <t>6 classes</t>
  </si>
  <si>
    <t>Push pins or tape</t>
  </si>
  <si>
    <t>1</t>
  </si>
  <si>
    <t>student</t>
  </si>
  <si>
    <t>https://www.amazon.com/Thumb-Tacks-200-Count-Standard-Plastic/dp/B076MPZNXC/ref=sr_1_13?s=office-products&amp;ie=UTF8&amp;qid=1524790825&amp;sr=1-13&amp;keywords=push+pins</t>
  </si>
  <si>
    <t>price is for jar of 200 pins</t>
  </si>
  <si>
    <t>Index cards or card-sized sticky notes</t>
  </si>
  <si>
    <t>https://www.amazon.com/AmazonBasics-Ruled-Assorted-3x5-Inch-300-Count/dp/B06XSXXKFZ/ref=sr_1_6?s=office-products&amp;ie=UTF8&amp;qid=1524518357&amp;sr=1-6&amp;keywords=index+cards</t>
  </si>
  <si>
    <t>price is for pack of 100</t>
  </si>
  <si>
    <t>dark marker</t>
  </si>
  <si>
    <t>1,10,13</t>
  </si>
  <si>
    <t>https://www.amazon.com/Sharpie-Permanent-Marker-Point-Black/dp/B00U2O5XHE/ref=sr_1_7?s=office-products&amp;ie=UTF8&amp;qid=1524517563&amp;sr=1-7&amp;keywords=marker</t>
  </si>
  <si>
    <t>price is for pack of 3</t>
  </si>
  <si>
    <t>1 mm graph paper and tape</t>
  </si>
  <si>
    <t>http://www.greatlittleminds.com/pdfs/graph-paper-to-print/graph-paper-1mm-sq.pdf</t>
  </si>
  <si>
    <t>Link will open PDF you can print</t>
  </si>
  <si>
    <t>unopened soda bottle</t>
  </si>
  <si>
    <t>available at any grocery store</t>
  </si>
  <si>
    <t>plastic container with tight lid or zipper plastic bag</t>
  </si>
  <si>
    <t>large flat piece of cardboard (e.g., back of pad of poster paper)</t>
  </si>
  <si>
    <t>obtain from recycling bin</t>
  </si>
  <si>
    <t>plastic wrap</t>
  </si>
  <si>
    <t>13</t>
  </si>
  <si>
    <t>salt</t>
  </si>
  <si>
    <t>glass or metal bowl</t>
  </si>
  <si>
    <t>bring glass or metal bowl from home</t>
  </si>
  <si>
    <t xml:space="preserve"> </t>
  </si>
  <si>
    <t>Consumable</t>
  </si>
  <si>
    <t>Specialized Consumables: These are things that can’t be purchased at a Walmart and get used up [e.g., Phenolphthalein]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</si>
</sst>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9" x14ac:knownFonts="1"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b/>
      <sz val="10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b/>
      <sz val="10"/>
      <name val="Arial"/>
    </font>
    <font>
      <u/>
      <sz val="10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>
      <alignment wrapText="1"/>
    </xf>
    <xf numFmtId="0" fontId="4" fillId="4" borderId="0" xfId="0" applyFont="1" applyFill="1" applyAlignment="1"/>
    <xf numFmtId="164" fontId="1" fillId="2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1" fillId="4" borderId="0" xfId="0" applyFont="1" applyFill="1" applyAlignment="1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0" borderId="0" xfId="0" applyFont="1" applyAlignment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/>
    <xf numFmtId="165" fontId="1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9" fontId="4" fillId="0" borderId="0" xfId="0" applyNumberFormat="1" applyFont="1"/>
    <xf numFmtId="0" fontId="6" fillId="0" borderId="0" xfId="0" applyFont="1" applyAlignment="1"/>
    <xf numFmtId="0" fontId="3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/>
    <xf numFmtId="165" fontId="4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5" borderId="0" xfId="0" applyFont="1" applyFill="1" applyAlignment="1"/>
    <xf numFmtId="49" fontId="4" fillId="5" borderId="0" xfId="0" applyNumberFormat="1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1" fillId="5" borderId="0" xfId="0" applyFont="1" applyFill="1" applyAlignment="1"/>
    <xf numFmtId="165" fontId="1" fillId="5" borderId="0" xfId="0" applyNumberFormat="1" applyFont="1" applyFill="1" applyAlignment="1"/>
    <xf numFmtId="0" fontId="7" fillId="5" borderId="0" xfId="0" applyFont="1" applyFill="1" applyAlignment="1"/>
    <xf numFmtId="49" fontId="4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/>
    <xf numFmtId="165" fontId="4" fillId="4" borderId="0" xfId="0" applyNumberFormat="1" applyFont="1" applyFill="1"/>
    <xf numFmtId="0" fontId="8" fillId="0" borderId="0" xfId="0" applyFont="1" applyAlignment="1"/>
    <xf numFmtId="49" fontId="4" fillId="0" borderId="0" xfId="0" applyNumberFormat="1" applyFont="1" applyAlignment="1">
      <alignment horizontal="center"/>
    </xf>
    <xf numFmtId="0" fontId="7" fillId="0" borderId="0" xfId="0" applyFont="1" applyAlignment="1"/>
    <xf numFmtId="165" fontId="4" fillId="4" borderId="0" xfId="0" applyNumberFormat="1" applyFont="1" applyFill="1" applyAlignment="1"/>
    <xf numFmtId="165" fontId="4" fillId="0" borderId="0" xfId="0" applyNumberFormat="1" applyFont="1" applyAlignment="1"/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etails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K27:L28" headerRowCount="0">
  <tableColumns count="2">
    <tableColumn id="1" name="Column1"/>
    <tableColumn id="2" name="Column2"/>
  </tableColumns>
  <tableStyleInfo name="Details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innsci.com/meter-stick-hardwood-englishmetric-1-meter-plain-ends/ap8294/" TargetMode="External"/><Relationship Id="rId13" Type="http://schemas.openxmlformats.org/officeDocument/2006/relationships/hyperlink" Target="https://www.amazon.com/Franklin-Sports-Ball-Maintenance-Kit/dp/B001ZFIA6U?psc=1&amp;SubscriptionId=AKIAILSHYYTFIVPWUY6Q&amp;tag=duckduckgo-ffab-20&amp;linkCode=xm2&amp;camp=2025&amp;creative=165953&amp;creativeASIN=B001ZFIA6U" TargetMode="External"/><Relationship Id="rId18" Type="http://schemas.openxmlformats.org/officeDocument/2006/relationships/hyperlink" Target="https://www.google.com/search?q=music+box+bulk&amp;source=lnms&amp;tbm=shop&amp;sa=X&amp;ved=0ahUKEwi-_7rPmdnaAhVJ64MKHb67Bn8Q_AUICigB&amp;biw=1600&amp;bih=804" TargetMode="External"/><Relationship Id="rId26" Type="http://schemas.openxmlformats.org/officeDocument/2006/relationships/hyperlink" Target="https://www.amazon.com/Sharpie-Permanent-Marker-Point-Black/dp/B00U2O5XHE/ref=sr_1_7?s=office-products&amp;ie=UTF8&amp;qid=1524517563&amp;sr=1-7&amp;keywords=marker" TargetMode="External"/><Relationship Id="rId3" Type="http://schemas.openxmlformats.org/officeDocument/2006/relationships/hyperlink" Target="https://www.amazon.com/Hape-Kids-Wooden-Ukulele-Blue/dp/B00DQRV6B6/ref=sr_1_3?ie=UTF8&amp;qid=1524503580&amp;sr=8-3&amp;keywords=toy+guitar" TargetMode="External"/><Relationship Id="rId21" Type="http://schemas.openxmlformats.org/officeDocument/2006/relationships/hyperlink" Target="https://www.amazon.com/Marble-Marbles-Shooters-Assorted-Colors/dp/B07B6D8GBT/ref=sr_1_1_sspa?ie=UTF8&amp;qid=1524515156&amp;sr=8-1-spons&amp;keywords=glass+marbles&amp;psc=1" TargetMode="External"/><Relationship Id="rId7" Type="http://schemas.openxmlformats.org/officeDocument/2006/relationships/hyperlink" Target="https://www.flinnsci.com/ruler-metric-relationship/ap5392/" TargetMode="External"/><Relationship Id="rId12" Type="http://schemas.openxmlformats.org/officeDocument/2006/relationships/hyperlink" Target="https://www.amazon.com/Taylor-Precision-Products-Digital-Minute/dp/B0007NIIOU/ref=sr_1_1_sspa?ie=UTF8&amp;qid=1524514716&amp;sr=8-1-spons&amp;keywords=timer&amp;psc=1" TargetMode="External"/><Relationship Id="rId17" Type="http://schemas.openxmlformats.org/officeDocument/2006/relationships/hyperlink" Target="https://www.amazon.com/Duck-Mirror-Crafting-Inches-285281/dp/B0718Z6XHZ?psc=1&amp;SubscriptionId=AKIAILSHYYTFIVPWUY6Q&amp;tag=duckduckgo-ffab-20&amp;linkCode=xm2&amp;camp=2025&amp;creative=165953&amp;creativeASIN=B0718Z6XHZ" TargetMode="External"/><Relationship Id="rId25" Type="http://schemas.openxmlformats.org/officeDocument/2006/relationships/hyperlink" Target="https://www.amazon.com/AmazonBasics-Ruled-Assorted-3x5-Inch-300-Count/dp/B06XSXXKFZ/ref=sr_1_6?s=office-products&amp;ie=UTF8&amp;qid=1524518357&amp;sr=1-6&amp;keywords=index+cards" TargetMode="External"/><Relationship Id="rId2" Type="http://schemas.openxmlformats.org/officeDocument/2006/relationships/hyperlink" Target="https://www.amazon.com/Andoer-Stick-Percussion-Musical-Instrument/dp/B00WSKZJCO/ref=sr_1_36?s=toys-and-games&amp;ie=UTF8&amp;qid=1524504000&amp;sr=1-36&amp;keywords=toy+drum" TargetMode="External"/><Relationship Id="rId16" Type="http://schemas.openxmlformats.org/officeDocument/2006/relationships/hyperlink" Target="https://www.amazon.com/Yakamoz-Pieces-Alligator-Insulated-Double-ended/dp/B073P746TD/ref=sr_1_2?ie=UTF8&amp;qid=1524790235&amp;sr=8-2&amp;keywords=alligator+clips+wires+20" TargetMode="External"/><Relationship Id="rId20" Type="http://schemas.openxmlformats.org/officeDocument/2006/relationships/hyperlink" Target="https://www.homedepot.com/p/Railing-Support-Wood-Block-2-Pack-248173/206797441" TargetMode="External"/><Relationship Id="rId1" Type="http://schemas.openxmlformats.org/officeDocument/2006/relationships/hyperlink" Target="https://www.amazon.com/InnoLife-Colors-Noodle-Record-Auxiliary/dp/B00PBKETQ0/ref=sr_1_3?s=electronics&amp;ie=UTF8&amp;qid=1524789881&amp;sr=1-3&amp;keywords=aux+cable+bulk&amp;dpID=51fzPSGzY3L&amp;preST=_SY300_QL70_&amp;dpSrc=srch" TargetMode="External"/><Relationship Id="rId6" Type="http://schemas.openxmlformats.org/officeDocument/2006/relationships/hyperlink" Target="https://www.flinnsci.com/support-stand-economy-choice/ap4550/" TargetMode="External"/><Relationship Id="rId11" Type="http://schemas.openxmlformats.org/officeDocument/2006/relationships/hyperlink" Target="https://www.walmart.com/ip/Aqua-Culture-Aquarium-10-gallon/144433503" TargetMode="External"/><Relationship Id="rId24" Type="http://schemas.openxmlformats.org/officeDocument/2006/relationships/hyperlink" Target="https://www.amazon.com/Thumb-Tacks-200-Count-Standard-Plastic/dp/B076MPZNXC/ref=sr_1_13?s=office-products&amp;ie=UTF8&amp;qid=1524790825&amp;sr=1-13&amp;keywords=push+pins" TargetMode="External"/><Relationship Id="rId5" Type="http://schemas.openxmlformats.org/officeDocument/2006/relationships/hyperlink" Target="https://www.amazon.com/Home-X-Wooden-Clothespins-Set-50/dp/B00WNFZH30/ref=sr_1_4?ie=UTF8&amp;qid=1524515967&amp;sr=8-4&amp;keywords=clothespin" TargetMode="External"/><Relationship Id="rId15" Type="http://schemas.openxmlformats.org/officeDocument/2006/relationships/hyperlink" Target="https://www.amazon.com/AUSTOR-Groups-Alligator-Inches-Double-end/dp/B07BMTZVLP/ref=sr_1_1_sspa?ie=UTF8&amp;qid=1524790107&amp;sr=8-1-spons&amp;keywords=alligator+clips+wires&amp;psc=1" TargetMode="External"/><Relationship Id="rId23" Type="http://schemas.openxmlformats.org/officeDocument/2006/relationships/hyperlink" Target="https://www.amazon.com/Boardwalk-B2440900-Butcher-Paper-White/dp/B004NG8P0Y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https://www.amazon.com/Expo-80078-Markers-Chisel-Assorted/dp/B00006IFIL/ref=sr_1_4?s=office-products&amp;ie=UTF8&amp;qid=1524519805&amp;sr=1-4&amp;keywords=whiteboard+marker" TargetMode="External"/><Relationship Id="rId19" Type="http://schemas.openxmlformats.org/officeDocument/2006/relationships/hyperlink" Target="https://www.amazon.com/All-glass-Injector-Cartridge-Refilling-Printers/dp/B0749LT7FX/ref=sr_1_1?s=industrial&amp;ie=UTF8&amp;qid=1524519532&amp;sr=8-1&amp;keywords=glass+syringe+mimaki" TargetMode="External"/><Relationship Id="rId4" Type="http://schemas.openxmlformats.org/officeDocument/2006/relationships/hyperlink" Target="https://www.amazon.com/Wooden-Xylophone-Kids-Child-Safe-Music-Making/dp/B01JLQBNLS/ref=sr_1_4?s=toys-and-games&amp;ie=UTF8&amp;qid=1524504208&amp;sr=1-4&amp;keywords=toy+xylophone" TargetMode="External"/><Relationship Id="rId9" Type="http://schemas.openxmlformats.org/officeDocument/2006/relationships/hyperlink" Target="https://www.amazon.com/dp/B01HCKQG7G/ref=psdc_678508011_t3_B00O9NDERK" TargetMode="External"/><Relationship Id="rId14" Type="http://schemas.openxmlformats.org/officeDocument/2006/relationships/hyperlink" Target="https://www.amazon.com/Wilson-WTH3500-Soft-Play-Volleyball/dp/B0028NKJKS/ref=sr_1_3?ie=UTF8&amp;qid=1524511399&amp;sr=8-3&amp;keywords=volleyball" TargetMode="External"/><Relationship Id="rId22" Type="http://schemas.openxmlformats.org/officeDocument/2006/relationships/hyperlink" Target="https://www.amazon.com/Crayola-Broad-Point-Washable-Markers/dp/B00NJGAJNU?psc=1&amp;SubscriptionId=AKIAILSHYYTFIVPWUY6Q&amp;tag=duckduckgo-ffab-20&amp;linkCode=xm2&amp;camp=2025&amp;creative=165953&amp;creativeASIN=B00NJGAJNU" TargetMode="External"/><Relationship Id="rId27" Type="http://schemas.openxmlformats.org/officeDocument/2006/relationships/hyperlink" Target="http://www.greatlittleminds.com/pdfs/graph-paper-to-print/graph-paper-1mm-sq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"/>
  <sheetViews>
    <sheetView tabSelected="1" workbookViewId="0"/>
  </sheetViews>
  <sheetFormatPr defaultColWidth="14.42578125" defaultRowHeight="15.75" customHeight="1" x14ac:dyDescent="0.2"/>
  <cols>
    <col min="1" max="1" width="25.7109375" customWidth="1"/>
  </cols>
  <sheetData>
    <row r="1" spans="1:5" ht="15.75" customHeight="1" x14ac:dyDescent="0.2">
      <c r="A1" s="1"/>
      <c r="B1" s="3" t="s">
        <v>1</v>
      </c>
      <c r="C1" s="3" t="s">
        <v>3</v>
      </c>
      <c r="D1" s="4" t="s">
        <v>4</v>
      </c>
    </row>
    <row r="2" spans="1:5" ht="15.75" customHeight="1" x14ac:dyDescent="0.2">
      <c r="A2" s="1"/>
      <c r="B2" s="1"/>
      <c r="C2" s="1"/>
      <c r="D2" s="1"/>
    </row>
    <row r="3" spans="1:5" ht="15.75" customHeight="1" x14ac:dyDescent="0.2">
      <c r="A3" s="3" t="s">
        <v>5</v>
      </c>
      <c r="B3" s="10">
        <f>SUM(Details!J3:J17)</f>
        <v>206.24</v>
      </c>
      <c r="C3" s="10">
        <f>SUM(Details!L3:L17)</f>
        <v>206.24</v>
      </c>
      <c r="D3" s="10">
        <v>0</v>
      </c>
    </row>
    <row r="4" spans="1:5" ht="15.75" customHeight="1" x14ac:dyDescent="0.2">
      <c r="A4" s="3" t="s">
        <v>17</v>
      </c>
      <c r="B4" s="10">
        <f>SUM(Details!J19:J38)</f>
        <v>332.61</v>
      </c>
      <c r="C4" s="10">
        <f>SUM(Details!L19:L38)</f>
        <v>332.61</v>
      </c>
      <c r="D4" s="10">
        <v>0</v>
      </c>
    </row>
    <row r="5" spans="1:5" ht="15.75" customHeight="1" x14ac:dyDescent="0.2">
      <c r="A5" s="3" t="s">
        <v>21</v>
      </c>
      <c r="B5" s="10">
        <f>SUM(Details!J41:J51)</f>
        <v>65.993333333333339</v>
      </c>
      <c r="C5" s="10">
        <f>SUM(Details!L41:L51)</f>
        <v>108.03333333333333</v>
      </c>
      <c r="D5" s="10">
        <f t="shared" ref="D5:D6" si="0">C5</f>
        <v>108.03333333333333</v>
      </c>
    </row>
    <row r="6" spans="1:5" ht="15.75" customHeight="1" x14ac:dyDescent="0.2">
      <c r="A6" s="3" t="s">
        <v>24</v>
      </c>
      <c r="B6" s="22">
        <v>0</v>
      </c>
      <c r="C6" s="22">
        <v>0</v>
      </c>
      <c r="D6" s="10">
        <f t="shared" si="0"/>
        <v>0</v>
      </c>
    </row>
    <row r="7" spans="1:5" ht="15.75" customHeight="1" x14ac:dyDescent="0.2">
      <c r="A7" s="1"/>
      <c r="B7" s="24"/>
      <c r="C7" s="24"/>
      <c r="D7" s="24"/>
    </row>
    <row r="8" spans="1:5" ht="15.75" customHeight="1" x14ac:dyDescent="0.2">
      <c r="A8" s="1"/>
      <c r="B8" s="24"/>
      <c r="C8" s="24"/>
      <c r="D8" s="24"/>
    </row>
    <row r="9" spans="1:5" ht="15.75" customHeight="1" x14ac:dyDescent="0.2">
      <c r="A9" s="4" t="s">
        <v>25</v>
      </c>
      <c r="B9" s="26">
        <f t="shared" ref="B9:D9" si="1">SUM(B3:B6)</f>
        <v>604.84333333333336</v>
      </c>
      <c r="C9" s="26">
        <f t="shared" si="1"/>
        <v>646.88333333333333</v>
      </c>
      <c r="D9" s="26">
        <f t="shared" si="1"/>
        <v>108.03333333333333</v>
      </c>
      <c r="E9" s="28"/>
    </row>
    <row r="10" spans="1:5" ht="15.75" customHeight="1" x14ac:dyDescent="0.2">
      <c r="A10" s="30" t="s">
        <v>35</v>
      </c>
      <c r="B10" s="26">
        <f t="shared" ref="B10:C10" si="2">SUM(B4:B6)</f>
        <v>398.60333333333335</v>
      </c>
      <c r="C10" s="26">
        <f t="shared" si="2"/>
        <v>440.64333333333332</v>
      </c>
      <c r="D10" s="26">
        <f>D9</f>
        <v>108.03333333333333</v>
      </c>
    </row>
    <row r="11" spans="1:5" ht="15.75" customHeight="1" x14ac:dyDescent="0.2">
      <c r="A11" s="1"/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 x14ac:dyDescent="0.2"/>
  <cols>
    <col min="1" max="1" width="31.42578125" customWidth="1"/>
    <col min="2" max="2" width="17.42578125" customWidth="1"/>
    <col min="3" max="3" width="13.5703125" customWidth="1"/>
    <col min="4" max="4" width="6.7109375" customWidth="1"/>
    <col min="5" max="5" width="12.140625" customWidth="1"/>
    <col min="6" max="6" width="21.85546875" customWidth="1"/>
    <col min="7" max="7" width="29.42578125" customWidth="1"/>
    <col min="8" max="8" width="42" customWidth="1"/>
    <col min="9" max="9" width="16.28515625" customWidth="1"/>
    <col min="14" max="14" width="33" customWidth="1"/>
  </cols>
  <sheetData>
    <row r="1" spans="1:26" ht="51.75" customHeight="1" x14ac:dyDescent="0.2">
      <c r="A1" s="2" t="s">
        <v>0</v>
      </c>
      <c r="B1" s="5" t="s">
        <v>2</v>
      </c>
      <c r="C1" s="6" t="s">
        <v>6</v>
      </c>
      <c r="D1" s="6" t="s">
        <v>7</v>
      </c>
      <c r="E1" s="6" t="s">
        <v>8</v>
      </c>
      <c r="F1" s="5" t="s">
        <v>9</v>
      </c>
      <c r="G1" s="5" t="s">
        <v>10</v>
      </c>
      <c r="H1" s="6" t="s">
        <v>11</v>
      </c>
      <c r="I1" s="6" t="s">
        <v>12</v>
      </c>
      <c r="J1" s="7" t="s">
        <v>13</v>
      </c>
      <c r="K1" s="8" t="s">
        <v>14</v>
      </c>
      <c r="L1" s="8" t="s">
        <v>15</v>
      </c>
    </row>
    <row r="2" spans="1:26" ht="12.75" x14ac:dyDescent="0.2">
      <c r="A2" s="9" t="s">
        <v>16</v>
      </c>
      <c r="B2" s="11"/>
      <c r="C2" s="12"/>
      <c r="D2" s="12"/>
      <c r="E2" s="12"/>
      <c r="F2" s="12"/>
      <c r="G2" s="12"/>
      <c r="H2" s="13"/>
      <c r="I2" s="12"/>
      <c r="J2" s="12"/>
      <c r="K2" s="14"/>
      <c r="L2" s="1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8.25" x14ac:dyDescent="0.2">
      <c r="A3" s="15" t="s">
        <v>18</v>
      </c>
      <c r="B3" s="16" t="s">
        <v>19</v>
      </c>
      <c r="C3" s="15" t="s">
        <v>20</v>
      </c>
      <c r="D3" s="17"/>
      <c r="E3" s="18">
        <v>1</v>
      </c>
      <c r="F3" s="17"/>
      <c r="G3" s="19" t="s">
        <v>22</v>
      </c>
      <c r="H3" s="20" t="s">
        <v>23</v>
      </c>
      <c r="I3" s="21">
        <v>11.99</v>
      </c>
      <c r="J3" s="21">
        <f t="shared" ref="J3:J11" si="0">E3*I3</f>
        <v>11.99</v>
      </c>
      <c r="K3" s="23">
        <v>1</v>
      </c>
      <c r="L3" s="25">
        <f t="shared" ref="L3:L5" si="1">J3*K3</f>
        <v>11.99</v>
      </c>
      <c r="M3" s="17"/>
      <c r="N3" s="17"/>
    </row>
    <row r="4" spans="1:26" ht="38.25" x14ac:dyDescent="0.2">
      <c r="A4" s="15" t="s">
        <v>26</v>
      </c>
      <c r="B4" s="16" t="s">
        <v>27</v>
      </c>
      <c r="C4" s="15" t="s">
        <v>20</v>
      </c>
      <c r="D4" s="17"/>
      <c r="E4" s="18">
        <v>1</v>
      </c>
      <c r="F4" s="17"/>
      <c r="G4" s="19" t="s">
        <v>28</v>
      </c>
      <c r="H4" s="20" t="s">
        <v>23</v>
      </c>
      <c r="I4" s="21">
        <v>26.8</v>
      </c>
      <c r="J4" s="21">
        <f t="shared" si="0"/>
        <v>26.8</v>
      </c>
      <c r="K4" s="23">
        <v>1</v>
      </c>
      <c r="L4" s="25">
        <f t="shared" si="1"/>
        <v>26.8</v>
      </c>
      <c r="M4" s="17"/>
      <c r="N4" s="17"/>
    </row>
    <row r="5" spans="1:26" ht="38.25" x14ac:dyDescent="0.2">
      <c r="A5" s="15" t="s">
        <v>29</v>
      </c>
      <c r="B5" s="16" t="s">
        <v>30</v>
      </c>
      <c r="C5" s="15" t="s">
        <v>20</v>
      </c>
      <c r="D5" s="17"/>
      <c r="E5" s="18">
        <v>1</v>
      </c>
      <c r="F5" s="17"/>
      <c r="G5" s="19" t="s">
        <v>31</v>
      </c>
      <c r="H5" s="20" t="s">
        <v>23</v>
      </c>
      <c r="I5" s="21">
        <v>15.99</v>
      </c>
      <c r="J5" s="21">
        <f t="shared" si="0"/>
        <v>15.99</v>
      </c>
      <c r="K5" s="23">
        <v>1</v>
      </c>
      <c r="L5" s="25">
        <f t="shared" si="1"/>
        <v>15.99</v>
      </c>
      <c r="M5" s="17"/>
      <c r="N5" s="17"/>
    </row>
    <row r="6" spans="1:26" ht="38.25" x14ac:dyDescent="0.2">
      <c r="A6" s="7" t="s">
        <v>32</v>
      </c>
      <c r="B6" s="27" t="s">
        <v>33</v>
      </c>
      <c r="C6" s="7" t="s">
        <v>20</v>
      </c>
      <c r="E6" s="7">
        <v>1</v>
      </c>
      <c r="G6" s="29" t="s">
        <v>34</v>
      </c>
      <c r="H6" s="31" t="s">
        <v>36</v>
      </c>
      <c r="I6" s="32">
        <v>5.99</v>
      </c>
      <c r="J6" s="33">
        <f t="shared" si="0"/>
        <v>5.99</v>
      </c>
      <c r="K6" s="34">
        <v>1</v>
      </c>
      <c r="L6" s="25">
        <f t="shared" ref="L6:L12" si="2">K6*J6</f>
        <v>5.99</v>
      </c>
    </row>
    <row r="7" spans="1:26" ht="12.75" x14ac:dyDescent="0.2">
      <c r="A7" s="7" t="s">
        <v>37</v>
      </c>
      <c r="B7" s="27" t="s">
        <v>33</v>
      </c>
      <c r="C7" s="7" t="s">
        <v>20</v>
      </c>
      <c r="H7" s="31" t="s">
        <v>38</v>
      </c>
      <c r="I7" s="32">
        <v>0</v>
      </c>
      <c r="J7" s="33">
        <f t="shared" si="0"/>
        <v>0</v>
      </c>
      <c r="K7" s="34">
        <v>1</v>
      </c>
      <c r="L7" s="25">
        <f t="shared" si="2"/>
        <v>0</v>
      </c>
    </row>
    <row r="8" spans="1:26" ht="12.75" x14ac:dyDescent="0.2">
      <c r="A8" s="7" t="s">
        <v>39</v>
      </c>
      <c r="B8" s="27" t="s">
        <v>33</v>
      </c>
      <c r="C8" s="7" t="s">
        <v>20</v>
      </c>
      <c r="E8" s="7">
        <v>1</v>
      </c>
      <c r="G8" s="29" t="s">
        <v>40</v>
      </c>
      <c r="H8" s="35"/>
      <c r="I8" s="32">
        <v>12.75</v>
      </c>
      <c r="J8" s="33">
        <f t="shared" si="0"/>
        <v>12.75</v>
      </c>
      <c r="K8" s="34">
        <v>1</v>
      </c>
      <c r="L8" s="25">
        <f t="shared" si="2"/>
        <v>12.75</v>
      </c>
    </row>
    <row r="9" spans="1:26" ht="12.75" x14ac:dyDescent="0.2">
      <c r="A9" s="7" t="s">
        <v>41</v>
      </c>
      <c r="B9" s="27" t="s">
        <v>42</v>
      </c>
      <c r="C9" s="7" t="s">
        <v>20</v>
      </c>
      <c r="E9" s="7">
        <v>1</v>
      </c>
      <c r="G9" s="29" t="s">
        <v>43</v>
      </c>
      <c r="H9" s="35"/>
      <c r="I9" s="32">
        <v>1.05</v>
      </c>
      <c r="J9" s="33">
        <f t="shared" si="0"/>
        <v>1.05</v>
      </c>
      <c r="K9" s="34">
        <v>1</v>
      </c>
      <c r="L9" s="25">
        <f t="shared" si="2"/>
        <v>1.05</v>
      </c>
    </row>
    <row r="10" spans="1:26" ht="25.5" x14ac:dyDescent="0.2">
      <c r="A10" s="7" t="s">
        <v>44</v>
      </c>
      <c r="B10" s="27" t="s">
        <v>45</v>
      </c>
      <c r="C10" s="7" t="s">
        <v>46</v>
      </c>
      <c r="D10" s="7">
        <v>5</v>
      </c>
      <c r="E10" s="7">
        <v>12</v>
      </c>
      <c r="G10" s="29" t="s">
        <v>47</v>
      </c>
      <c r="H10" s="31" t="s">
        <v>48</v>
      </c>
      <c r="I10" s="32">
        <v>3.92</v>
      </c>
      <c r="J10" s="33">
        <f t="shared" si="0"/>
        <v>47.04</v>
      </c>
      <c r="K10" s="34">
        <v>1</v>
      </c>
      <c r="L10" s="25">
        <f t="shared" si="2"/>
        <v>47.04</v>
      </c>
    </row>
    <row r="11" spans="1:26" ht="12.75" x14ac:dyDescent="0.2">
      <c r="A11" s="7" t="s">
        <v>49</v>
      </c>
      <c r="B11" s="27" t="s">
        <v>50</v>
      </c>
      <c r="C11" s="7" t="s">
        <v>20</v>
      </c>
      <c r="E11" s="7">
        <v>1</v>
      </c>
      <c r="G11" s="29" t="s">
        <v>51</v>
      </c>
      <c r="H11" s="35"/>
      <c r="I11" s="32">
        <v>11.99</v>
      </c>
      <c r="J11" s="33">
        <f t="shared" si="0"/>
        <v>11.99</v>
      </c>
      <c r="K11" s="34">
        <v>1</v>
      </c>
      <c r="L11" s="25">
        <f t="shared" si="2"/>
        <v>11.99</v>
      </c>
    </row>
    <row r="12" spans="1:26" ht="12.75" x14ac:dyDescent="0.2">
      <c r="A12" s="7" t="s">
        <v>52</v>
      </c>
      <c r="B12" s="27" t="s">
        <v>53</v>
      </c>
      <c r="C12" s="7">
        <v>1</v>
      </c>
      <c r="E12" s="7">
        <v>6</v>
      </c>
      <c r="G12" s="29" t="s">
        <v>54</v>
      </c>
      <c r="H12" s="31" t="s">
        <v>55</v>
      </c>
      <c r="I12" s="32">
        <v>6.93</v>
      </c>
      <c r="J12" s="33">
        <f>I6*2</f>
        <v>11.98</v>
      </c>
      <c r="K12" s="34">
        <v>1</v>
      </c>
      <c r="L12" s="25">
        <f t="shared" si="2"/>
        <v>11.98</v>
      </c>
    </row>
    <row r="13" spans="1:26" ht="25.5" x14ac:dyDescent="0.2">
      <c r="A13" s="7" t="s">
        <v>56</v>
      </c>
      <c r="B13" s="27" t="s">
        <v>57</v>
      </c>
      <c r="C13" s="7" t="s">
        <v>20</v>
      </c>
      <c r="E13" s="7">
        <v>1</v>
      </c>
      <c r="G13" s="29" t="s">
        <v>58</v>
      </c>
      <c r="H13" s="31" t="s">
        <v>59</v>
      </c>
      <c r="I13" s="32">
        <v>14.72</v>
      </c>
      <c r="J13" s="33">
        <f t="shared" ref="J13:J16" si="3">E13*I13</f>
        <v>14.72</v>
      </c>
      <c r="K13" s="34">
        <v>1</v>
      </c>
      <c r="L13" s="25">
        <f t="shared" ref="L13:L16" si="4">J13*K13</f>
        <v>14.72</v>
      </c>
    </row>
    <row r="14" spans="1:26" ht="38.25" x14ac:dyDescent="0.2">
      <c r="A14" s="7" t="s">
        <v>60</v>
      </c>
      <c r="B14" s="27" t="s">
        <v>61</v>
      </c>
      <c r="C14" s="7" t="s">
        <v>62</v>
      </c>
      <c r="D14" s="7">
        <v>5</v>
      </c>
      <c r="E14" s="7">
        <v>6</v>
      </c>
      <c r="G14" s="29" t="s">
        <v>63</v>
      </c>
      <c r="H14" s="31" t="s">
        <v>64</v>
      </c>
      <c r="I14" s="32">
        <v>4.83</v>
      </c>
      <c r="J14" s="33">
        <f t="shared" si="3"/>
        <v>28.98</v>
      </c>
      <c r="K14" s="34">
        <v>1</v>
      </c>
      <c r="L14" s="25">
        <f t="shared" si="4"/>
        <v>28.98</v>
      </c>
    </row>
    <row r="15" spans="1:26" ht="12.75" x14ac:dyDescent="0.2">
      <c r="A15" s="7" t="s">
        <v>65</v>
      </c>
      <c r="B15" s="27" t="s">
        <v>66</v>
      </c>
      <c r="C15" s="7" t="s">
        <v>20</v>
      </c>
      <c r="E15" s="7">
        <v>1</v>
      </c>
      <c r="G15" s="29" t="s">
        <v>67</v>
      </c>
      <c r="H15" s="35"/>
      <c r="I15" s="32">
        <v>7.99</v>
      </c>
      <c r="J15" s="33">
        <f t="shared" si="3"/>
        <v>7.99</v>
      </c>
      <c r="K15" s="34">
        <v>1</v>
      </c>
      <c r="L15" s="25">
        <f t="shared" si="4"/>
        <v>7.99</v>
      </c>
    </row>
    <row r="16" spans="1:26" ht="38.25" x14ac:dyDescent="0.2">
      <c r="A16" s="7" t="s">
        <v>68</v>
      </c>
      <c r="B16" s="27" t="s">
        <v>66</v>
      </c>
      <c r="C16" s="7" t="s">
        <v>20</v>
      </c>
      <c r="E16" s="7">
        <v>1</v>
      </c>
      <c r="G16" s="29" t="s">
        <v>69</v>
      </c>
      <c r="H16" s="31" t="s">
        <v>70</v>
      </c>
      <c r="I16" s="32">
        <v>8.9700000000000006</v>
      </c>
      <c r="J16" s="33">
        <f t="shared" si="3"/>
        <v>8.9700000000000006</v>
      </c>
      <c r="K16" s="34">
        <v>1</v>
      </c>
      <c r="L16" s="25">
        <f t="shared" si="4"/>
        <v>8.9700000000000006</v>
      </c>
    </row>
    <row r="17" spans="1:26" ht="12.75" x14ac:dyDescent="0.2">
      <c r="A17" s="36"/>
      <c r="B17" s="37"/>
      <c r="C17" s="38"/>
      <c r="D17" s="38"/>
      <c r="E17" s="38"/>
      <c r="F17" s="38"/>
      <c r="G17" s="38"/>
      <c r="H17" s="39"/>
      <c r="I17" s="38"/>
      <c r="J17" s="38"/>
      <c r="K17" s="40"/>
      <c r="L17" s="41"/>
      <c r="M17" s="42" t="s">
        <v>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x14ac:dyDescent="0.2">
      <c r="A18" s="9" t="s">
        <v>71</v>
      </c>
      <c r="B18" s="43"/>
      <c r="C18" s="12"/>
      <c r="D18" s="12"/>
      <c r="E18" s="12"/>
      <c r="F18" s="12"/>
      <c r="G18" s="12"/>
      <c r="H18" s="13"/>
      <c r="I18" s="12"/>
      <c r="J18" s="12"/>
      <c r="K18" s="14"/>
      <c r="L18" s="44"/>
      <c r="M18" s="45">
        <f>SUM(L3:L16)</f>
        <v>206.24</v>
      </c>
      <c r="N18" s="9" t="s">
        <v>72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5.5" x14ac:dyDescent="0.2">
      <c r="A19" s="7" t="s">
        <v>73</v>
      </c>
      <c r="B19" s="27" t="s">
        <v>74</v>
      </c>
      <c r="C19" s="7" t="s">
        <v>62</v>
      </c>
      <c r="D19" s="7">
        <v>4</v>
      </c>
      <c r="E19" s="7">
        <v>8</v>
      </c>
      <c r="G19" s="29" t="str">
        <f>HYPERLINK("https://www.xump.com/science/Mini-Hobby-Speaker-2inch-4Ohms.cfm","https://www.xump.com/science/Mini-Hobby-Speaker-2inch-4Ohms.cfm")</f>
        <v>https://www.xump.com/science/Mini-Hobby-Speaker-2inch-4Ohms.cfm</v>
      </c>
      <c r="H19" s="31" t="s">
        <v>75</v>
      </c>
      <c r="I19" s="32">
        <v>1.79</v>
      </c>
      <c r="J19" s="33">
        <f t="shared" ref="J19:J34" si="5">E19*I19</f>
        <v>14.32</v>
      </c>
      <c r="K19" s="34">
        <v>1</v>
      </c>
      <c r="L19" s="25">
        <f t="shared" ref="L19:L38" si="6">J19*K19</f>
        <v>14.32</v>
      </c>
      <c r="M19" s="33">
        <f>SUM(J3:J16)</f>
        <v>206.24</v>
      </c>
      <c r="N19" s="7" t="s">
        <v>76</v>
      </c>
    </row>
    <row r="20" spans="1:26" ht="12.75" x14ac:dyDescent="0.2">
      <c r="A20" s="7" t="s">
        <v>77</v>
      </c>
      <c r="B20" s="27" t="s">
        <v>78</v>
      </c>
      <c r="C20" s="7" t="s">
        <v>62</v>
      </c>
      <c r="D20" s="7">
        <v>4</v>
      </c>
      <c r="E20" s="7">
        <v>1</v>
      </c>
      <c r="G20" s="29" t="s">
        <v>79</v>
      </c>
      <c r="H20" s="31"/>
      <c r="I20" s="32">
        <v>8.99</v>
      </c>
      <c r="J20" s="33">
        <f t="shared" si="5"/>
        <v>8.99</v>
      </c>
      <c r="K20" s="34">
        <v>1</v>
      </c>
      <c r="L20" s="25">
        <f t="shared" si="6"/>
        <v>8.99</v>
      </c>
    </row>
    <row r="21" spans="1:26" ht="25.5" x14ac:dyDescent="0.2">
      <c r="A21" s="7" t="s">
        <v>80</v>
      </c>
      <c r="B21" s="27" t="s">
        <v>78</v>
      </c>
      <c r="C21" s="7" t="s">
        <v>62</v>
      </c>
      <c r="D21" s="7">
        <v>4</v>
      </c>
      <c r="E21" s="7">
        <v>1</v>
      </c>
      <c r="G21" s="29" t="s">
        <v>81</v>
      </c>
      <c r="H21" s="31" t="s">
        <v>82</v>
      </c>
      <c r="I21" s="32">
        <v>6.95</v>
      </c>
      <c r="J21" s="33">
        <f t="shared" si="5"/>
        <v>6.95</v>
      </c>
      <c r="K21" s="34">
        <v>1</v>
      </c>
      <c r="L21" s="25">
        <f t="shared" si="6"/>
        <v>6.95</v>
      </c>
    </row>
    <row r="22" spans="1:26" ht="12.75" x14ac:dyDescent="0.2">
      <c r="A22" s="7" t="s">
        <v>83</v>
      </c>
      <c r="B22" s="27" t="s">
        <v>66</v>
      </c>
      <c r="C22" s="7" t="s">
        <v>20</v>
      </c>
      <c r="E22" s="7">
        <v>1</v>
      </c>
      <c r="G22" s="29" t="str">
        <f>HYPERLINK("https://factorydirectcraft.com/catalog/products/1531_2530_1174-10608-round_glass_mosaic_tile_mirrors.html","https://factorydirectcraft.com/catalog/products/1531_2530_1174-10608-round_glass_mosaic_tile_mirrors.html")</f>
        <v>https://factorydirectcraft.com/catalog/products/1531_2530_1174-10608-round_glass_mosaic_tile_mirrors.html</v>
      </c>
      <c r="H22" s="31" t="s">
        <v>84</v>
      </c>
      <c r="I22" s="32">
        <v>1.49</v>
      </c>
      <c r="J22" s="33">
        <f t="shared" si="5"/>
        <v>1.49</v>
      </c>
      <c r="K22" s="34">
        <v>1</v>
      </c>
      <c r="L22" s="25">
        <f t="shared" si="6"/>
        <v>1.49</v>
      </c>
    </row>
    <row r="23" spans="1:26" ht="12.75" x14ac:dyDescent="0.2">
      <c r="A23" s="7" t="s">
        <v>85</v>
      </c>
      <c r="B23" s="27" t="s">
        <v>86</v>
      </c>
      <c r="C23" s="7" t="s">
        <v>20</v>
      </c>
      <c r="E23" s="7">
        <v>1</v>
      </c>
      <c r="G23" s="46" t="str">
        <f>HYPERLINK("https://www.amazon.com/Medivibe-Technology-Tuning-Forks-Set/dp/B008AK7OK6/ref=sr_1_2?s=toys-and-games&amp;ie=UTF8&amp;qid=1488739991&amp;sr=1-2-spons&amp;keywords=tuning+forks&amp;psc=1","https://www.amazon.com/Medivibe-Technology-Tuning-Forks-Set/dp/B008AK7OK6/ref=sr_1_2?s=toys-and-games&amp;ie=UTF8&amp;qid=1488739991&amp;sr=1-2-spons&amp;keywords=tuning+forks&amp;psc=1")</f>
        <v>https://www.amazon.com/Medivibe-Technology-Tuning-Forks-Set/dp/B008AK7OK6/ref=sr_1_2?s=toys-and-games&amp;ie=UTF8&amp;qid=1488739991&amp;sr=1-2-spons&amp;keywords=tuning+forks&amp;psc=1</v>
      </c>
      <c r="H23" s="35"/>
      <c r="I23" s="32">
        <v>31.95</v>
      </c>
      <c r="J23" s="33">
        <f t="shared" si="5"/>
        <v>31.95</v>
      </c>
      <c r="K23" s="34">
        <v>1</v>
      </c>
      <c r="L23" s="25">
        <f t="shared" si="6"/>
        <v>31.95</v>
      </c>
    </row>
    <row r="24" spans="1:26" ht="12.75" x14ac:dyDescent="0.2">
      <c r="A24" s="7" t="s">
        <v>87</v>
      </c>
      <c r="B24" s="27" t="s">
        <v>33</v>
      </c>
      <c r="C24" s="7" t="s">
        <v>20</v>
      </c>
      <c r="D24" s="7"/>
      <c r="E24" s="7">
        <v>1</v>
      </c>
      <c r="G24" s="46" t="str">
        <f>HYPERLINK("https://www.amazon.com/Pointers-BATTERIES-INCLUDED-INDIVIDUALLY-function/dp/B073RS7WTX/ref=sr_1_1?s=pet-supplies&amp;ie=UTF8&amp;qid=1504038790&amp;sr=1-1&amp;keywords=laser+pointer+keychain","https://www.amazon.com/Pointers-BATTERIES-INCLUDED-INDIVIDUALLY-function/dp/B073RS7WTX/ref=sr_1_1?s=pet-supplies&amp;ie=UTF8&amp;qid=1504038790&amp;sr=1-1&amp;keywords=laser+pointer+keychain")</f>
        <v>https://www.amazon.com/Pointers-BATTERIES-INCLUDED-INDIVIDUALLY-function/dp/B073RS7WTX/ref=sr_1_1?s=pet-supplies&amp;ie=UTF8&amp;qid=1504038790&amp;sr=1-1&amp;keywords=laser+pointer+keychain</v>
      </c>
      <c r="H24" s="35"/>
      <c r="I24" s="32">
        <v>6.99</v>
      </c>
      <c r="J24" s="33">
        <f t="shared" si="5"/>
        <v>6.99</v>
      </c>
      <c r="K24" s="34">
        <v>1</v>
      </c>
      <c r="L24" s="25">
        <f t="shared" si="6"/>
        <v>6.99</v>
      </c>
    </row>
    <row r="25" spans="1:26" ht="38.25" x14ac:dyDescent="0.2">
      <c r="A25" s="7" t="s">
        <v>88</v>
      </c>
      <c r="B25" s="27" t="s">
        <v>33</v>
      </c>
      <c r="C25" s="7" t="s">
        <v>20</v>
      </c>
      <c r="D25" s="7"/>
      <c r="E25" s="7">
        <v>1</v>
      </c>
      <c r="G25" s="29" t="s">
        <v>89</v>
      </c>
      <c r="H25" s="31" t="s">
        <v>90</v>
      </c>
      <c r="I25" s="32">
        <v>5.98</v>
      </c>
      <c r="J25" s="33">
        <f t="shared" si="5"/>
        <v>5.98</v>
      </c>
      <c r="K25" s="34">
        <v>1</v>
      </c>
      <c r="L25" s="25">
        <f t="shared" si="6"/>
        <v>5.98</v>
      </c>
    </row>
    <row r="26" spans="1:26" ht="12.75" x14ac:dyDescent="0.2">
      <c r="A26" s="7" t="s">
        <v>91</v>
      </c>
      <c r="B26" s="27" t="s">
        <v>33</v>
      </c>
      <c r="C26" s="7" t="s">
        <v>20</v>
      </c>
      <c r="E26" s="7">
        <v>1</v>
      </c>
      <c r="H26" s="35"/>
      <c r="I26" s="33"/>
      <c r="J26" s="33">
        <f t="shared" si="5"/>
        <v>0</v>
      </c>
      <c r="K26" s="34">
        <v>1</v>
      </c>
      <c r="L26" s="25">
        <f t="shared" si="6"/>
        <v>0</v>
      </c>
    </row>
    <row r="27" spans="1:26" ht="25.5" x14ac:dyDescent="0.2">
      <c r="A27" s="7" t="s">
        <v>92</v>
      </c>
      <c r="B27" s="27" t="s">
        <v>66</v>
      </c>
      <c r="C27" s="7" t="s">
        <v>62</v>
      </c>
      <c r="D27" s="7">
        <v>4</v>
      </c>
      <c r="E27" s="7">
        <v>8</v>
      </c>
      <c r="G27" s="29" t="s">
        <v>93</v>
      </c>
      <c r="H27" s="31" t="s">
        <v>94</v>
      </c>
      <c r="I27" s="32">
        <v>7.91</v>
      </c>
      <c r="J27" s="33">
        <f t="shared" si="5"/>
        <v>63.28</v>
      </c>
      <c r="K27" s="34">
        <v>1</v>
      </c>
      <c r="L27" s="25">
        <f t="shared" si="6"/>
        <v>63.28</v>
      </c>
    </row>
    <row r="28" spans="1:26" ht="25.5" x14ac:dyDescent="0.2">
      <c r="A28" s="7" t="s">
        <v>95</v>
      </c>
      <c r="B28" s="27" t="s">
        <v>42</v>
      </c>
      <c r="C28" s="7" t="s">
        <v>20</v>
      </c>
      <c r="E28" s="7">
        <v>1</v>
      </c>
      <c r="G28" s="29" t="str">
        <f t="shared" ref="G28:G29" si="7">HYPERLINK("http://www.homedepot.com/p/Alexandria-Moulding-WM-267-1-4-in-x-1-3-8-in-x-96-in-Pine-Lattice-Moulding-0W267-20096C/205917028?gclid=CjwKEAiA7ejCBRDlp8uF6ezPnjoSJAAPED7MQJQW4h0ntb83ZxQX_JBFoRJEKsA1Mmd-lt-rFEIw8BoC6XLw_wcB&amp;gclsrc=aw.ds","http://www.homedepot.com/p/Alexandria-Moulding-WM-267-1-4-in-x-1-3-8-in-x-96-in-Pine-Lattice-Moulding-0W267-20096C/205917028?gclid=CjwKEAiA7ejCBRDlp8uF6ezPnjoSJAAPED7MQJQW4h0ntb83ZxQX_JBFoRJEKsA1Mmd-lt-rFEIw8BoC6XLw_wcB&amp;gclsrc=aw.ds")</f>
        <v>http://www.homedepot.com/p/Alexandria-Moulding-WM-267-1-4-in-x-1-3-8-in-x-96-in-Pine-Lattice-Moulding-0W267-20096C/205917028?gclid=CjwKEAiA7ejCBRDlp8uF6ezPnjoSJAAPED7MQJQW4h0ntb83ZxQX_JBFoRJEKsA1Mmd-lt-rFEIw8BoC6XLw_wcB&amp;gclsrc=aw.ds</v>
      </c>
      <c r="H28" s="31" t="s">
        <v>96</v>
      </c>
      <c r="I28" s="32">
        <v>5.46</v>
      </c>
      <c r="J28" s="33">
        <f t="shared" si="5"/>
        <v>5.46</v>
      </c>
      <c r="K28" s="34">
        <v>1</v>
      </c>
      <c r="L28" s="25">
        <f t="shared" si="6"/>
        <v>5.46</v>
      </c>
    </row>
    <row r="29" spans="1:26" ht="25.5" x14ac:dyDescent="0.2">
      <c r="A29" s="7" t="s">
        <v>97</v>
      </c>
      <c r="B29" s="27" t="s">
        <v>42</v>
      </c>
      <c r="C29" s="7" t="s">
        <v>20</v>
      </c>
      <c r="E29" s="7">
        <v>1</v>
      </c>
      <c r="G29" s="29" t="str">
        <f t="shared" si="7"/>
        <v>http://www.homedepot.com/p/Alexandria-Moulding-WM-267-1-4-in-x-1-3-8-in-x-96-in-Pine-Lattice-Moulding-0W267-20096C/205917028?gclid=CjwKEAiA7ejCBRDlp8uF6ezPnjoSJAAPED7MQJQW4h0ntb83ZxQX_JBFoRJEKsA1Mmd-lt-rFEIw8BoC6XLw_wcB&amp;gclsrc=aw.ds</v>
      </c>
      <c r="H29" s="31" t="s">
        <v>96</v>
      </c>
      <c r="I29" s="32">
        <v>5.46</v>
      </c>
      <c r="J29" s="33">
        <f t="shared" si="5"/>
        <v>5.46</v>
      </c>
      <c r="K29" s="34">
        <v>1</v>
      </c>
      <c r="L29" s="25">
        <f t="shared" si="6"/>
        <v>5.46</v>
      </c>
    </row>
    <row r="30" spans="1:26" ht="12.75" x14ac:dyDescent="0.2">
      <c r="A30" s="7" t="s">
        <v>98</v>
      </c>
      <c r="B30" s="27" t="s">
        <v>99</v>
      </c>
      <c r="C30" s="7" t="s">
        <v>62</v>
      </c>
      <c r="D30" s="7">
        <v>5</v>
      </c>
      <c r="E30" s="7">
        <v>6</v>
      </c>
      <c r="G30" s="29" t="str">
        <f>HYPERLINK("http://www.homedepot.com/p/HDX-2-in-Spring-Clamp-80002/100027346","http://www.homedepot.com/p/HDX-2-in-Spring-Clamp-80002/100027346")</f>
        <v>http://www.homedepot.com/p/HDX-2-in-Spring-Clamp-80002/100027346</v>
      </c>
      <c r="H30" s="35"/>
      <c r="I30" s="32">
        <v>0.99</v>
      </c>
      <c r="J30" s="33">
        <f t="shared" si="5"/>
        <v>5.9399999999999995</v>
      </c>
      <c r="K30" s="34">
        <v>1</v>
      </c>
      <c r="L30" s="25">
        <f t="shared" si="6"/>
        <v>5.9399999999999995</v>
      </c>
    </row>
    <row r="31" spans="1:26" ht="12.75" x14ac:dyDescent="0.2">
      <c r="A31" s="7" t="s">
        <v>100</v>
      </c>
      <c r="B31" s="27" t="s">
        <v>42</v>
      </c>
      <c r="C31" s="7" t="s">
        <v>20</v>
      </c>
      <c r="G31" s="7"/>
      <c r="H31" s="31" t="s">
        <v>101</v>
      </c>
      <c r="I31" s="32">
        <v>0</v>
      </c>
      <c r="J31" s="33">
        <f t="shared" si="5"/>
        <v>0</v>
      </c>
      <c r="K31" s="34">
        <v>1</v>
      </c>
      <c r="L31" s="25">
        <f t="shared" si="6"/>
        <v>0</v>
      </c>
    </row>
    <row r="32" spans="1:26" ht="12.75" x14ac:dyDescent="0.2">
      <c r="A32" s="7" t="s">
        <v>102</v>
      </c>
      <c r="B32" s="27" t="s">
        <v>42</v>
      </c>
      <c r="C32" s="7" t="s">
        <v>20</v>
      </c>
      <c r="E32" s="7">
        <v>1</v>
      </c>
      <c r="G32" s="29" t="str">
        <f>HYPERLINK("https://www.vernier.com/products/sensors/motion-detectors/go-mot/","https://www.vernier.com/products/sensors/motion-detectors/go-mot/")</f>
        <v>https://www.vernier.com/products/sensors/motion-detectors/go-mot/</v>
      </c>
      <c r="H32" s="35"/>
      <c r="I32" s="32">
        <v>119</v>
      </c>
      <c r="J32" s="33">
        <f t="shared" si="5"/>
        <v>119</v>
      </c>
      <c r="K32" s="34">
        <v>1</v>
      </c>
      <c r="L32" s="25">
        <f t="shared" si="6"/>
        <v>119</v>
      </c>
    </row>
    <row r="33" spans="1:26" ht="12.75" x14ac:dyDescent="0.2">
      <c r="A33" s="7" t="s">
        <v>103</v>
      </c>
      <c r="B33" s="47"/>
      <c r="C33" s="7" t="s">
        <v>20</v>
      </c>
      <c r="E33" s="7">
        <v>1</v>
      </c>
      <c r="H33" s="31" t="s">
        <v>104</v>
      </c>
      <c r="I33" s="32">
        <v>0</v>
      </c>
      <c r="J33" s="33">
        <f t="shared" si="5"/>
        <v>0</v>
      </c>
      <c r="K33" s="34">
        <v>1</v>
      </c>
      <c r="L33" s="25">
        <f t="shared" si="6"/>
        <v>0</v>
      </c>
    </row>
    <row r="34" spans="1:26" ht="12.75" x14ac:dyDescent="0.2">
      <c r="A34" s="7" t="s">
        <v>105</v>
      </c>
      <c r="B34" s="27" t="s">
        <v>53</v>
      </c>
      <c r="C34" s="7" t="s">
        <v>20</v>
      </c>
      <c r="E34" s="7">
        <v>1</v>
      </c>
      <c r="G34" s="29" t="s">
        <v>106</v>
      </c>
      <c r="H34" s="35"/>
      <c r="I34" s="32">
        <v>14.95</v>
      </c>
      <c r="J34" s="33">
        <f t="shared" si="5"/>
        <v>14.95</v>
      </c>
      <c r="K34" s="34">
        <v>1</v>
      </c>
      <c r="L34" s="25">
        <f t="shared" si="6"/>
        <v>14.95</v>
      </c>
    </row>
    <row r="35" spans="1:26" ht="12.75" x14ac:dyDescent="0.2">
      <c r="A35" s="7" t="s">
        <v>107</v>
      </c>
      <c r="B35" s="27" t="s">
        <v>61</v>
      </c>
      <c r="C35" s="7" t="s">
        <v>62</v>
      </c>
      <c r="D35" s="7">
        <v>5</v>
      </c>
      <c r="E35" s="7">
        <v>6</v>
      </c>
      <c r="G35" s="29" t="s">
        <v>108</v>
      </c>
      <c r="H35" s="31" t="s">
        <v>109</v>
      </c>
      <c r="I35" s="32">
        <v>6.47</v>
      </c>
      <c r="J35" s="33">
        <f>(E35*I35)/2</f>
        <v>19.41</v>
      </c>
      <c r="K35" s="34">
        <v>1</v>
      </c>
      <c r="L35" s="25">
        <f t="shared" si="6"/>
        <v>19.41</v>
      </c>
    </row>
    <row r="36" spans="1:26" ht="12.75" x14ac:dyDescent="0.2">
      <c r="A36" s="7" t="s">
        <v>110</v>
      </c>
      <c r="B36" s="27" t="s">
        <v>61</v>
      </c>
      <c r="C36" s="7" t="s">
        <v>62</v>
      </c>
      <c r="D36" s="7">
        <v>5</v>
      </c>
      <c r="E36" s="7">
        <v>24</v>
      </c>
      <c r="G36" s="29" t="s">
        <v>111</v>
      </c>
      <c r="H36" s="31" t="s">
        <v>112</v>
      </c>
      <c r="I36" s="32">
        <v>15.99</v>
      </c>
      <c r="J36" s="33">
        <f t="shared" ref="J36:J37" si="8">I36</f>
        <v>15.99</v>
      </c>
      <c r="K36" s="34">
        <v>1</v>
      </c>
      <c r="L36" s="25">
        <f t="shared" si="6"/>
        <v>15.99</v>
      </c>
    </row>
    <row r="37" spans="1:26" ht="12.75" x14ac:dyDescent="0.2">
      <c r="A37" s="7" t="s">
        <v>113</v>
      </c>
      <c r="B37" s="27" t="s">
        <v>61</v>
      </c>
      <c r="C37" s="7" t="s">
        <v>62</v>
      </c>
      <c r="D37" s="7">
        <v>5</v>
      </c>
      <c r="E37" s="7">
        <v>6</v>
      </c>
      <c r="G37" s="29" t="s">
        <v>114</v>
      </c>
      <c r="H37" s="31" t="s">
        <v>115</v>
      </c>
      <c r="I37" s="32">
        <v>6.45</v>
      </c>
      <c r="J37" s="33">
        <f t="shared" si="8"/>
        <v>6.45</v>
      </c>
      <c r="K37" s="34">
        <v>1</v>
      </c>
      <c r="L37" s="25">
        <f t="shared" si="6"/>
        <v>6.45</v>
      </c>
    </row>
    <row r="38" spans="1:26" ht="12.75" x14ac:dyDescent="0.2">
      <c r="A38" s="7" t="s">
        <v>116</v>
      </c>
      <c r="B38" s="27" t="s">
        <v>117</v>
      </c>
      <c r="C38" s="7" t="s">
        <v>20</v>
      </c>
      <c r="E38" s="7">
        <v>1</v>
      </c>
      <c r="H38" s="31" t="s">
        <v>118</v>
      </c>
      <c r="I38" s="32">
        <v>0</v>
      </c>
      <c r="J38" s="33">
        <f>E38*I38</f>
        <v>0</v>
      </c>
      <c r="K38" s="34">
        <v>1</v>
      </c>
      <c r="L38" s="25">
        <f t="shared" si="6"/>
        <v>0</v>
      </c>
    </row>
    <row r="39" spans="1:26" ht="12.75" x14ac:dyDescent="0.2">
      <c r="B39" s="47"/>
      <c r="H39" s="35"/>
      <c r="I39" s="33"/>
      <c r="K39" s="34"/>
      <c r="L39" s="25">
        <f>K39*J39</f>
        <v>0</v>
      </c>
      <c r="M39" s="48" t="s">
        <v>119</v>
      </c>
    </row>
    <row r="40" spans="1:26" ht="12.75" x14ac:dyDescent="0.2">
      <c r="A40" s="9" t="s">
        <v>120</v>
      </c>
      <c r="B40" s="43"/>
      <c r="C40" s="12"/>
      <c r="D40" s="12"/>
      <c r="E40" s="12"/>
      <c r="F40" s="12"/>
      <c r="G40" s="12"/>
      <c r="H40" s="13"/>
      <c r="I40" s="45"/>
      <c r="J40" s="12"/>
      <c r="K40" s="14"/>
      <c r="L40" s="44"/>
      <c r="M40" s="49">
        <f>SUM(J3:J39)</f>
        <v>538.85</v>
      </c>
      <c r="N40" s="9" t="s">
        <v>121</v>
      </c>
      <c r="O40" s="45">
        <f>M40-M18</f>
        <v>332.61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x14ac:dyDescent="0.2">
      <c r="A41" s="7" t="s">
        <v>122</v>
      </c>
      <c r="B41" s="27" t="s">
        <v>123</v>
      </c>
      <c r="C41" s="7" t="s">
        <v>20</v>
      </c>
      <c r="D41" s="7"/>
      <c r="E41" s="7">
        <v>1</v>
      </c>
      <c r="G41" s="29" t="s">
        <v>124</v>
      </c>
      <c r="H41" s="35"/>
      <c r="I41" s="32">
        <v>30.16</v>
      </c>
      <c r="J41" s="33">
        <f>E41*I41</f>
        <v>30.16</v>
      </c>
      <c r="K41" s="34">
        <v>2</v>
      </c>
      <c r="L41" s="25">
        <f t="shared" ref="L41:L51" si="9">K41*J41</f>
        <v>60.32</v>
      </c>
      <c r="M41" s="33">
        <f>SUM(L3:L38)</f>
        <v>538.85</v>
      </c>
      <c r="N41" s="7" t="s">
        <v>125</v>
      </c>
    </row>
    <row r="42" spans="1:26" ht="12.75" x14ac:dyDescent="0.2">
      <c r="A42" s="7" t="s">
        <v>126</v>
      </c>
      <c r="B42" s="27" t="s">
        <v>127</v>
      </c>
      <c r="C42" s="7" t="s">
        <v>128</v>
      </c>
      <c r="D42" s="7">
        <v>3</v>
      </c>
      <c r="E42" s="7">
        <v>30</v>
      </c>
      <c r="G42" s="29" t="s">
        <v>129</v>
      </c>
      <c r="H42" s="31" t="s">
        <v>130</v>
      </c>
      <c r="I42" s="32">
        <v>5.89</v>
      </c>
      <c r="J42" s="33">
        <f t="shared" ref="J42:J43" si="10">I42</f>
        <v>5.89</v>
      </c>
      <c r="K42" s="34">
        <v>2</v>
      </c>
      <c r="L42" s="25">
        <f t="shared" si="9"/>
        <v>11.78</v>
      </c>
    </row>
    <row r="43" spans="1:26" ht="12.75" x14ac:dyDescent="0.2">
      <c r="A43" s="7" t="s">
        <v>131</v>
      </c>
      <c r="B43" s="27" t="s">
        <v>127</v>
      </c>
      <c r="C43" s="7" t="s">
        <v>128</v>
      </c>
      <c r="D43" s="7">
        <v>3</v>
      </c>
      <c r="E43" s="7">
        <v>30</v>
      </c>
      <c r="G43" s="29" t="s">
        <v>132</v>
      </c>
      <c r="H43" s="31" t="s">
        <v>133</v>
      </c>
      <c r="I43" s="32">
        <v>5.99</v>
      </c>
      <c r="J43" s="33">
        <f t="shared" si="10"/>
        <v>5.99</v>
      </c>
      <c r="K43" s="34">
        <v>2</v>
      </c>
      <c r="L43" s="25">
        <f t="shared" si="9"/>
        <v>11.98</v>
      </c>
    </row>
    <row r="44" spans="1:26" ht="12.75" x14ac:dyDescent="0.2">
      <c r="A44" s="7" t="s">
        <v>134</v>
      </c>
      <c r="B44" s="27" t="s">
        <v>135</v>
      </c>
      <c r="C44" s="7" t="s">
        <v>128</v>
      </c>
      <c r="D44" s="7">
        <v>3</v>
      </c>
      <c r="E44" s="7">
        <v>10</v>
      </c>
      <c r="G44" s="29" t="s">
        <v>136</v>
      </c>
      <c r="H44" s="31" t="s">
        <v>137</v>
      </c>
      <c r="I44" s="32">
        <v>4.2699999999999996</v>
      </c>
      <c r="J44" s="33">
        <f>(E44*I44)/3</f>
        <v>14.233333333333333</v>
      </c>
      <c r="K44" s="34">
        <v>1</v>
      </c>
      <c r="L44" s="25">
        <f t="shared" si="9"/>
        <v>14.233333333333333</v>
      </c>
    </row>
    <row r="45" spans="1:26" ht="12.75" x14ac:dyDescent="0.2">
      <c r="A45" s="7" t="s">
        <v>138</v>
      </c>
      <c r="B45" s="27" t="s">
        <v>33</v>
      </c>
      <c r="C45" s="7" t="s">
        <v>20</v>
      </c>
      <c r="D45" s="7">
        <v>1</v>
      </c>
      <c r="E45" s="7">
        <v>1</v>
      </c>
      <c r="G45" s="29" t="s">
        <v>139</v>
      </c>
      <c r="H45" s="31" t="s">
        <v>140</v>
      </c>
      <c r="I45" s="32">
        <v>0</v>
      </c>
      <c r="J45" s="33">
        <f t="shared" ref="J45:J48" si="11">E45*I45</f>
        <v>0</v>
      </c>
      <c r="K45" s="34">
        <v>1</v>
      </c>
      <c r="L45" s="25">
        <f t="shared" si="9"/>
        <v>0</v>
      </c>
    </row>
    <row r="46" spans="1:26" ht="12.75" x14ac:dyDescent="0.2">
      <c r="A46" s="7" t="s">
        <v>141</v>
      </c>
      <c r="B46" s="27" t="s">
        <v>50</v>
      </c>
      <c r="C46" s="7" t="s">
        <v>20</v>
      </c>
      <c r="E46" s="7">
        <v>1</v>
      </c>
      <c r="H46" s="31" t="s">
        <v>142</v>
      </c>
      <c r="I46" s="32">
        <v>1</v>
      </c>
      <c r="J46" s="33">
        <f t="shared" si="11"/>
        <v>1</v>
      </c>
      <c r="K46" s="34">
        <v>1</v>
      </c>
      <c r="L46" s="25">
        <f t="shared" si="9"/>
        <v>1</v>
      </c>
    </row>
    <row r="47" spans="1:26" ht="12.75" x14ac:dyDescent="0.2">
      <c r="A47" s="7" t="s">
        <v>143</v>
      </c>
      <c r="B47" s="47"/>
      <c r="C47" s="7" t="s">
        <v>20</v>
      </c>
      <c r="E47" s="7">
        <v>1</v>
      </c>
      <c r="H47" s="31" t="s">
        <v>142</v>
      </c>
      <c r="I47" s="32">
        <v>4.78</v>
      </c>
      <c r="J47" s="33">
        <f t="shared" si="11"/>
        <v>4.78</v>
      </c>
      <c r="K47" s="34">
        <v>1</v>
      </c>
      <c r="L47" s="25">
        <f t="shared" si="9"/>
        <v>4.78</v>
      </c>
    </row>
    <row r="48" spans="1:26" ht="12.75" x14ac:dyDescent="0.2">
      <c r="A48" s="7" t="s">
        <v>144</v>
      </c>
      <c r="B48" s="47"/>
      <c r="C48" s="7" t="s">
        <v>20</v>
      </c>
      <c r="E48" s="7">
        <v>1</v>
      </c>
      <c r="H48" s="31" t="s">
        <v>145</v>
      </c>
      <c r="I48" s="32">
        <v>0</v>
      </c>
      <c r="J48" s="33">
        <f t="shared" si="11"/>
        <v>0</v>
      </c>
      <c r="K48" s="34">
        <v>1</v>
      </c>
      <c r="L48" s="25">
        <f t="shared" si="9"/>
        <v>0</v>
      </c>
    </row>
    <row r="49" spans="1:26" ht="12.75" x14ac:dyDescent="0.2">
      <c r="A49" s="7" t="s">
        <v>146</v>
      </c>
      <c r="B49" s="27" t="s">
        <v>147</v>
      </c>
      <c r="C49" s="7" t="s">
        <v>20</v>
      </c>
      <c r="E49" s="7">
        <v>1</v>
      </c>
      <c r="H49" s="31" t="s">
        <v>142</v>
      </c>
      <c r="I49" s="32">
        <v>4.99</v>
      </c>
      <c r="J49" s="50">
        <v>2.94</v>
      </c>
      <c r="K49" s="34">
        <v>1</v>
      </c>
      <c r="L49" s="25">
        <f t="shared" si="9"/>
        <v>2.94</v>
      </c>
    </row>
    <row r="50" spans="1:26" ht="12.75" x14ac:dyDescent="0.2">
      <c r="A50" s="7" t="s">
        <v>148</v>
      </c>
      <c r="B50" s="27" t="s">
        <v>147</v>
      </c>
      <c r="C50" s="7" t="s">
        <v>20</v>
      </c>
      <c r="E50" s="7">
        <v>1</v>
      </c>
      <c r="H50" s="31" t="s">
        <v>142</v>
      </c>
      <c r="I50" s="32">
        <v>1</v>
      </c>
      <c r="J50" s="33">
        <f t="shared" ref="J50:J51" si="12">E50*I50</f>
        <v>1</v>
      </c>
      <c r="K50" s="34">
        <v>1</v>
      </c>
      <c r="L50" s="25">
        <f t="shared" si="9"/>
        <v>1</v>
      </c>
    </row>
    <row r="51" spans="1:26" ht="12.75" x14ac:dyDescent="0.2">
      <c r="A51" s="7" t="s">
        <v>149</v>
      </c>
      <c r="B51" s="47"/>
      <c r="C51" s="7" t="s">
        <v>20</v>
      </c>
      <c r="E51" s="7">
        <v>1</v>
      </c>
      <c r="H51" s="31" t="s">
        <v>150</v>
      </c>
      <c r="I51" s="32">
        <v>0</v>
      </c>
      <c r="J51" s="33">
        <f t="shared" si="12"/>
        <v>0</v>
      </c>
      <c r="K51" s="34">
        <v>1</v>
      </c>
      <c r="L51" s="25">
        <f t="shared" si="9"/>
        <v>0</v>
      </c>
    </row>
    <row r="52" spans="1:26" ht="12.75" x14ac:dyDescent="0.2">
      <c r="B52" s="47"/>
      <c r="E52" s="7"/>
      <c r="H52" s="35"/>
      <c r="I52" s="33"/>
      <c r="K52" s="34"/>
      <c r="L52" s="17" t="s">
        <v>151</v>
      </c>
      <c r="M52" s="7" t="s">
        <v>152</v>
      </c>
    </row>
    <row r="53" spans="1:26" ht="12.75" x14ac:dyDescent="0.2">
      <c r="A53" s="9" t="s">
        <v>153</v>
      </c>
      <c r="B53" s="43"/>
      <c r="C53" s="12"/>
      <c r="D53" s="12"/>
      <c r="E53" s="12"/>
      <c r="F53" s="12"/>
      <c r="G53" s="12"/>
      <c r="H53" s="13"/>
      <c r="I53" s="45"/>
      <c r="J53" s="12"/>
      <c r="K53" s="14"/>
      <c r="L53" s="14"/>
      <c r="M53" s="45">
        <f>SUM(J41:J51)</f>
        <v>65.993333333333339</v>
      </c>
      <c r="N53" s="9" t="s">
        <v>121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x14ac:dyDescent="0.2">
      <c r="B54" s="47"/>
      <c r="H54" s="35"/>
      <c r="I54" s="33"/>
      <c r="J54" s="35"/>
      <c r="K54" s="35"/>
      <c r="L54" s="35"/>
      <c r="M54" s="51">
        <f>SUM(L41:L51)</f>
        <v>108.03333333333333</v>
      </c>
      <c r="N54" s="31" t="s">
        <v>125</v>
      </c>
    </row>
    <row r="55" spans="1:26" ht="12.75" x14ac:dyDescent="0.2">
      <c r="B55" s="47"/>
      <c r="H55" s="35"/>
      <c r="I55" s="33"/>
      <c r="J55" s="35"/>
      <c r="K55" s="35"/>
      <c r="L55" s="35"/>
      <c r="M55" s="35"/>
      <c r="N55" s="35"/>
    </row>
    <row r="56" spans="1:26" ht="12.75" x14ac:dyDescent="0.2">
      <c r="B56" s="47"/>
      <c r="H56" s="35"/>
      <c r="I56" s="33"/>
      <c r="J56" s="35"/>
      <c r="K56" s="35"/>
      <c r="L56" s="35"/>
      <c r="M56" s="35"/>
      <c r="N56" s="35"/>
    </row>
    <row r="57" spans="1:26" ht="12.75" x14ac:dyDescent="0.2">
      <c r="B57" s="47"/>
      <c r="H57" s="35"/>
      <c r="I57" s="33"/>
      <c r="J57" s="35"/>
      <c r="K57" s="35"/>
      <c r="L57" s="35"/>
      <c r="M57" s="35"/>
      <c r="N57" s="35"/>
    </row>
    <row r="58" spans="1:26" ht="12.75" x14ac:dyDescent="0.2">
      <c r="B58" s="47"/>
      <c r="H58" s="35"/>
      <c r="I58" s="33"/>
      <c r="J58" s="35"/>
      <c r="K58" s="35"/>
      <c r="L58" s="35"/>
      <c r="M58" s="35"/>
      <c r="N58" s="35"/>
    </row>
    <row r="59" spans="1:26" ht="12.75" x14ac:dyDescent="0.2">
      <c r="B59" s="47"/>
      <c r="H59" s="35"/>
      <c r="I59" s="33"/>
      <c r="J59" s="35"/>
      <c r="K59" s="35"/>
      <c r="L59" s="35"/>
      <c r="M59" s="35"/>
      <c r="N59" s="35"/>
    </row>
    <row r="60" spans="1:26" ht="12.75" x14ac:dyDescent="0.2">
      <c r="B60" s="47"/>
      <c r="H60" s="35"/>
      <c r="I60" s="33"/>
      <c r="J60" s="35"/>
      <c r="K60" s="35"/>
      <c r="L60" s="35"/>
      <c r="M60" s="35"/>
      <c r="N60" s="35"/>
    </row>
    <row r="61" spans="1:26" ht="12.75" x14ac:dyDescent="0.2">
      <c r="B61" s="47"/>
      <c r="H61" s="35"/>
      <c r="I61" s="33"/>
      <c r="J61" s="35"/>
      <c r="K61" s="35"/>
      <c r="L61" s="35"/>
      <c r="M61" s="35"/>
      <c r="N61" s="35"/>
    </row>
    <row r="62" spans="1:26" ht="12.75" x14ac:dyDescent="0.2">
      <c r="B62" s="47"/>
      <c r="H62" s="35"/>
      <c r="I62" s="33"/>
      <c r="K62" s="17"/>
      <c r="L62" s="17"/>
      <c r="M62" s="7"/>
    </row>
    <row r="63" spans="1:26" ht="12.75" x14ac:dyDescent="0.2">
      <c r="B63" s="47"/>
      <c r="H63" s="35"/>
      <c r="I63" s="33"/>
      <c r="K63" s="17"/>
      <c r="L63" s="17"/>
      <c r="M63" s="7"/>
    </row>
    <row r="64" spans="1:26" ht="12.75" x14ac:dyDescent="0.2">
      <c r="B64" s="47"/>
      <c r="H64" s="35"/>
      <c r="I64" s="33"/>
      <c r="K64" s="17"/>
      <c r="L64" s="17"/>
    </row>
    <row r="65" spans="2:12" ht="12.75" x14ac:dyDescent="0.2">
      <c r="B65" s="52"/>
      <c r="H65" s="35"/>
      <c r="I65" s="33"/>
      <c r="K65" s="17"/>
      <c r="L65" s="17"/>
    </row>
    <row r="66" spans="2:12" ht="12.75" x14ac:dyDescent="0.2">
      <c r="B66" s="52"/>
      <c r="H66" s="35"/>
      <c r="I66" s="33"/>
      <c r="K66" s="17"/>
      <c r="L66" s="17"/>
    </row>
    <row r="67" spans="2:12" ht="12.75" x14ac:dyDescent="0.2">
      <c r="B67" s="52"/>
      <c r="H67" s="35"/>
      <c r="I67" s="33"/>
      <c r="K67" s="17"/>
      <c r="L67" s="17"/>
    </row>
    <row r="68" spans="2:12" ht="12.75" x14ac:dyDescent="0.2">
      <c r="B68" s="52"/>
      <c r="H68" s="35"/>
      <c r="I68" s="33"/>
      <c r="K68" s="17"/>
      <c r="L68" s="17"/>
    </row>
    <row r="69" spans="2:12" ht="12.75" x14ac:dyDescent="0.2">
      <c r="B69" s="52"/>
      <c r="H69" s="35"/>
      <c r="K69" s="17"/>
      <c r="L69" s="17"/>
    </row>
    <row r="70" spans="2:12" ht="12.75" x14ac:dyDescent="0.2">
      <c r="B70" s="52"/>
      <c r="H70" s="35"/>
      <c r="K70" s="17"/>
      <c r="L70" s="17"/>
    </row>
    <row r="71" spans="2:12" ht="12.75" x14ac:dyDescent="0.2">
      <c r="B71" s="52"/>
      <c r="H71" s="35"/>
      <c r="K71" s="17"/>
      <c r="L71" s="17"/>
    </row>
    <row r="72" spans="2:12" ht="12.75" x14ac:dyDescent="0.2">
      <c r="B72" s="52"/>
      <c r="H72" s="35"/>
      <c r="K72" s="17"/>
      <c r="L72" s="17"/>
    </row>
    <row r="73" spans="2:12" ht="12.75" x14ac:dyDescent="0.2">
      <c r="B73" s="52"/>
      <c r="H73" s="35"/>
      <c r="K73" s="17"/>
      <c r="L73" s="17"/>
    </row>
    <row r="74" spans="2:12" ht="12.75" x14ac:dyDescent="0.2">
      <c r="B74" s="52"/>
      <c r="H74" s="35"/>
      <c r="K74" s="17"/>
      <c r="L74" s="17"/>
    </row>
    <row r="75" spans="2:12" ht="12.75" x14ac:dyDescent="0.2">
      <c r="B75" s="52"/>
      <c r="H75" s="35"/>
      <c r="K75" s="17"/>
      <c r="L75" s="17"/>
    </row>
    <row r="76" spans="2:12" ht="12.75" x14ac:dyDescent="0.2">
      <c r="B76" s="52"/>
      <c r="H76" s="35"/>
      <c r="K76" s="17"/>
      <c r="L76" s="17"/>
    </row>
    <row r="77" spans="2:12" ht="12.75" x14ac:dyDescent="0.2">
      <c r="B77" s="52"/>
      <c r="H77" s="35"/>
      <c r="K77" s="17"/>
      <c r="L77" s="17"/>
    </row>
    <row r="78" spans="2:12" ht="12.75" x14ac:dyDescent="0.2">
      <c r="B78" s="52"/>
      <c r="H78" s="35"/>
      <c r="K78" s="17"/>
      <c r="L78" s="17"/>
    </row>
    <row r="79" spans="2:12" ht="12.75" x14ac:dyDescent="0.2">
      <c r="B79" s="52"/>
      <c r="H79" s="35"/>
      <c r="K79" s="17"/>
      <c r="L79" s="17"/>
    </row>
    <row r="80" spans="2:12" ht="12.75" x14ac:dyDescent="0.2">
      <c r="B80" s="52"/>
      <c r="H80" s="35"/>
      <c r="K80" s="17"/>
      <c r="L80" s="17"/>
    </row>
    <row r="81" spans="2:12" ht="12.75" x14ac:dyDescent="0.2">
      <c r="B81" s="52"/>
      <c r="H81" s="35"/>
      <c r="K81" s="17"/>
      <c r="L81" s="17"/>
    </row>
    <row r="82" spans="2:12" ht="12.75" x14ac:dyDescent="0.2">
      <c r="B82" s="52"/>
      <c r="H82" s="35"/>
      <c r="K82" s="17"/>
      <c r="L82" s="17"/>
    </row>
    <row r="83" spans="2:12" ht="12.75" x14ac:dyDescent="0.2">
      <c r="B83" s="52"/>
      <c r="H83" s="35"/>
      <c r="K83" s="17"/>
      <c r="L83" s="17"/>
    </row>
    <row r="84" spans="2:12" ht="12.75" x14ac:dyDescent="0.2">
      <c r="B84" s="52"/>
      <c r="H84" s="35"/>
      <c r="K84" s="17"/>
      <c r="L84" s="17"/>
    </row>
    <row r="85" spans="2:12" ht="12.75" x14ac:dyDescent="0.2">
      <c r="B85" s="52"/>
      <c r="H85" s="35"/>
      <c r="K85" s="17"/>
      <c r="L85" s="17"/>
    </row>
    <row r="86" spans="2:12" ht="12.75" x14ac:dyDescent="0.2">
      <c r="B86" s="52"/>
      <c r="H86" s="35"/>
      <c r="K86" s="17"/>
      <c r="L86" s="17"/>
    </row>
    <row r="87" spans="2:12" ht="12.75" x14ac:dyDescent="0.2">
      <c r="B87" s="52"/>
      <c r="H87" s="35"/>
      <c r="K87" s="17"/>
      <c r="L87" s="17"/>
    </row>
    <row r="88" spans="2:12" ht="12.75" x14ac:dyDescent="0.2">
      <c r="B88" s="52"/>
      <c r="H88" s="35"/>
      <c r="K88" s="17"/>
      <c r="L88" s="17"/>
    </row>
    <row r="89" spans="2:12" ht="12.75" x14ac:dyDescent="0.2">
      <c r="B89" s="52"/>
      <c r="H89" s="35"/>
      <c r="K89" s="17"/>
      <c r="L89" s="17"/>
    </row>
    <row r="90" spans="2:12" ht="12.75" x14ac:dyDescent="0.2">
      <c r="B90" s="52"/>
      <c r="H90" s="35"/>
      <c r="K90" s="17"/>
      <c r="L90" s="17"/>
    </row>
    <row r="91" spans="2:12" ht="12.75" x14ac:dyDescent="0.2">
      <c r="B91" s="52"/>
      <c r="H91" s="35"/>
      <c r="K91" s="17"/>
      <c r="L91" s="17"/>
    </row>
    <row r="92" spans="2:12" ht="12.75" x14ac:dyDescent="0.2">
      <c r="B92" s="52"/>
      <c r="H92" s="35"/>
      <c r="K92" s="17"/>
      <c r="L92" s="17"/>
    </row>
    <row r="93" spans="2:12" ht="12.75" x14ac:dyDescent="0.2">
      <c r="B93" s="52"/>
      <c r="H93" s="35"/>
      <c r="K93" s="17"/>
      <c r="L93" s="17"/>
    </row>
    <row r="94" spans="2:12" ht="12.75" x14ac:dyDescent="0.2">
      <c r="B94" s="52"/>
      <c r="H94" s="35"/>
      <c r="K94" s="17"/>
      <c r="L94" s="17"/>
    </row>
    <row r="95" spans="2:12" ht="12.75" x14ac:dyDescent="0.2">
      <c r="B95" s="52"/>
      <c r="H95" s="35"/>
      <c r="K95" s="17"/>
      <c r="L95" s="17"/>
    </row>
    <row r="96" spans="2:12" ht="12.75" x14ac:dyDescent="0.2">
      <c r="B96" s="52"/>
      <c r="H96" s="35"/>
      <c r="K96" s="17"/>
      <c r="L96" s="17"/>
    </row>
    <row r="97" spans="2:12" ht="12.75" x14ac:dyDescent="0.2">
      <c r="B97" s="52"/>
      <c r="H97" s="35"/>
      <c r="K97" s="17"/>
      <c r="L97" s="17"/>
    </row>
    <row r="98" spans="2:12" ht="12.75" x14ac:dyDescent="0.2">
      <c r="B98" s="52"/>
      <c r="H98" s="35"/>
      <c r="K98" s="17"/>
      <c r="L98" s="17"/>
    </row>
    <row r="99" spans="2:12" ht="12.75" x14ac:dyDescent="0.2">
      <c r="B99" s="52"/>
      <c r="H99" s="35"/>
      <c r="K99" s="17"/>
      <c r="L99" s="17"/>
    </row>
    <row r="100" spans="2:12" ht="12.75" x14ac:dyDescent="0.2">
      <c r="B100" s="52"/>
      <c r="H100" s="35"/>
      <c r="K100" s="17"/>
      <c r="L100" s="17"/>
    </row>
    <row r="101" spans="2:12" ht="12.75" x14ac:dyDescent="0.2">
      <c r="B101" s="52"/>
      <c r="H101" s="35"/>
      <c r="K101" s="17"/>
      <c r="L101" s="17"/>
    </row>
    <row r="102" spans="2:12" ht="12.75" x14ac:dyDescent="0.2">
      <c r="B102" s="52"/>
      <c r="H102" s="35"/>
      <c r="K102" s="17"/>
      <c r="L102" s="17"/>
    </row>
    <row r="103" spans="2:12" ht="12.75" x14ac:dyDescent="0.2">
      <c r="B103" s="52"/>
      <c r="H103" s="35"/>
      <c r="K103" s="17"/>
      <c r="L103" s="17"/>
    </row>
    <row r="104" spans="2:12" ht="12.75" x14ac:dyDescent="0.2">
      <c r="B104" s="52"/>
      <c r="H104" s="35"/>
      <c r="K104" s="17"/>
      <c r="L104" s="17"/>
    </row>
    <row r="105" spans="2:12" ht="12.75" x14ac:dyDescent="0.2">
      <c r="B105" s="52"/>
      <c r="H105" s="35"/>
      <c r="K105" s="17"/>
      <c r="L105" s="17"/>
    </row>
    <row r="106" spans="2:12" ht="12.75" x14ac:dyDescent="0.2">
      <c r="B106" s="52"/>
      <c r="H106" s="35"/>
      <c r="K106" s="17"/>
      <c r="L106" s="17"/>
    </row>
    <row r="107" spans="2:12" ht="12.75" x14ac:dyDescent="0.2">
      <c r="B107" s="52"/>
      <c r="H107" s="35"/>
      <c r="K107" s="17"/>
      <c r="L107" s="17"/>
    </row>
    <row r="108" spans="2:12" ht="12.75" x14ac:dyDescent="0.2">
      <c r="B108" s="52"/>
      <c r="H108" s="35"/>
      <c r="K108" s="17"/>
      <c r="L108" s="17"/>
    </row>
    <row r="109" spans="2:12" ht="12.75" x14ac:dyDescent="0.2">
      <c r="B109" s="52"/>
      <c r="H109" s="35"/>
      <c r="K109" s="17"/>
      <c r="L109" s="17"/>
    </row>
    <row r="110" spans="2:12" ht="12.75" x14ac:dyDescent="0.2">
      <c r="B110" s="52"/>
      <c r="H110" s="35"/>
      <c r="K110" s="17"/>
      <c r="L110" s="17"/>
    </row>
    <row r="111" spans="2:12" ht="12.75" x14ac:dyDescent="0.2">
      <c r="B111" s="52"/>
      <c r="H111" s="35"/>
      <c r="K111" s="17"/>
      <c r="L111" s="17"/>
    </row>
    <row r="112" spans="2:12" ht="12.75" x14ac:dyDescent="0.2">
      <c r="B112" s="52"/>
      <c r="H112" s="35"/>
      <c r="K112" s="17"/>
      <c r="L112" s="17"/>
    </row>
    <row r="113" spans="2:12" ht="12.75" x14ac:dyDescent="0.2">
      <c r="B113" s="52"/>
      <c r="H113" s="35"/>
      <c r="K113" s="17"/>
      <c r="L113" s="17"/>
    </row>
    <row r="114" spans="2:12" ht="12.75" x14ac:dyDescent="0.2">
      <c r="B114" s="52"/>
      <c r="H114" s="35"/>
      <c r="K114" s="17"/>
      <c r="L114" s="17"/>
    </row>
    <row r="115" spans="2:12" ht="12.75" x14ac:dyDescent="0.2">
      <c r="B115" s="52"/>
      <c r="H115" s="35"/>
      <c r="K115" s="17"/>
      <c r="L115" s="17"/>
    </row>
    <row r="116" spans="2:12" ht="12.75" x14ac:dyDescent="0.2">
      <c r="B116" s="52"/>
      <c r="H116" s="35"/>
      <c r="K116" s="17"/>
      <c r="L116" s="17"/>
    </row>
    <row r="117" spans="2:12" ht="12.75" x14ac:dyDescent="0.2">
      <c r="B117" s="52"/>
      <c r="H117" s="35"/>
      <c r="K117" s="17"/>
      <c r="L117" s="17"/>
    </row>
    <row r="118" spans="2:12" ht="12.75" x14ac:dyDescent="0.2">
      <c r="B118" s="52"/>
      <c r="H118" s="35"/>
      <c r="K118" s="17"/>
      <c r="L118" s="17"/>
    </row>
    <row r="119" spans="2:12" ht="12.75" x14ac:dyDescent="0.2">
      <c r="B119" s="52"/>
      <c r="H119" s="35"/>
      <c r="K119" s="17"/>
      <c r="L119" s="17"/>
    </row>
    <row r="120" spans="2:12" ht="12.75" x14ac:dyDescent="0.2">
      <c r="B120" s="52"/>
      <c r="H120" s="35"/>
      <c r="K120" s="17"/>
      <c r="L120" s="17"/>
    </row>
    <row r="121" spans="2:12" ht="12.75" x14ac:dyDescent="0.2">
      <c r="B121" s="52"/>
      <c r="H121" s="35"/>
      <c r="K121" s="17"/>
      <c r="L121" s="17"/>
    </row>
    <row r="122" spans="2:12" ht="12.75" x14ac:dyDescent="0.2">
      <c r="B122" s="52"/>
      <c r="H122" s="35"/>
      <c r="K122" s="17"/>
      <c r="L122" s="17"/>
    </row>
    <row r="123" spans="2:12" ht="12.75" x14ac:dyDescent="0.2">
      <c r="B123" s="52"/>
      <c r="H123" s="35"/>
      <c r="K123" s="17"/>
      <c r="L123" s="17"/>
    </row>
    <row r="124" spans="2:12" ht="12.75" x14ac:dyDescent="0.2">
      <c r="B124" s="52"/>
      <c r="H124" s="35"/>
      <c r="K124" s="17"/>
      <c r="L124" s="17"/>
    </row>
    <row r="125" spans="2:12" ht="12.75" x14ac:dyDescent="0.2">
      <c r="B125" s="52"/>
      <c r="H125" s="35"/>
      <c r="K125" s="17"/>
      <c r="L125" s="17"/>
    </row>
    <row r="126" spans="2:12" ht="12.75" x14ac:dyDescent="0.2">
      <c r="B126" s="52"/>
      <c r="H126" s="35"/>
      <c r="K126" s="17"/>
      <c r="L126" s="17"/>
    </row>
    <row r="127" spans="2:12" ht="12.75" x14ac:dyDescent="0.2">
      <c r="B127" s="52"/>
      <c r="H127" s="35"/>
      <c r="K127" s="17"/>
      <c r="L127" s="17"/>
    </row>
    <row r="128" spans="2:12" ht="12.75" x14ac:dyDescent="0.2">
      <c r="B128" s="52"/>
      <c r="H128" s="35"/>
      <c r="K128" s="17"/>
      <c r="L128" s="17"/>
    </row>
    <row r="129" spans="2:12" ht="12.75" x14ac:dyDescent="0.2">
      <c r="B129" s="52"/>
      <c r="H129" s="35"/>
      <c r="K129" s="17"/>
      <c r="L129" s="17"/>
    </row>
    <row r="130" spans="2:12" ht="12.75" x14ac:dyDescent="0.2">
      <c r="B130" s="52"/>
      <c r="H130" s="35"/>
      <c r="K130" s="17"/>
      <c r="L130" s="17"/>
    </row>
    <row r="131" spans="2:12" ht="12.75" x14ac:dyDescent="0.2">
      <c r="B131" s="52"/>
      <c r="H131" s="35"/>
      <c r="K131" s="17"/>
      <c r="L131" s="17"/>
    </row>
    <row r="132" spans="2:12" ht="12.75" x14ac:dyDescent="0.2">
      <c r="B132" s="52"/>
      <c r="H132" s="35"/>
      <c r="K132" s="17"/>
      <c r="L132" s="17"/>
    </row>
    <row r="133" spans="2:12" ht="12.75" x14ac:dyDescent="0.2">
      <c r="B133" s="52"/>
      <c r="H133" s="35"/>
      <c r="K133" s="17"/>
      <c r="L133" s="17"/>
    </row>
    <row r="134" spans="2:12" ht="12.75" x14ac:dyDescent="0.2">
      <c r="B134" s="52"/>
      <c r="H134" s="35"/>
      <c r="K134" s="17"/>
      <c r="L134" s="17"/>
    </row>
    <row r="135" spans="2:12" ht="12.75" x14ac:dyDescent="0.2">
      <c r="B135" s="52"/>
      <c r="H135" s="35"/>
      <c r="K135" s="17"/>
      <c r="L135" s="17"/>
    </row>
    <row r="136" spans="2:12" ht="12.75" x14ac:dyDescent="0.2">
      <c r="B136" s="52"/>
      <c r="H136" s="35"/>
      <c r="K136" s="17"/>
      <c r="L136" s="17"/>
    </row>
    <row r="137" spans="2:12" ht="12.75" x14ac:dyDescent="0.2">
      <c r="B137" s="52"/>
      <c r="H137" s="35"/>
      <c r="K137" s="17"/>
      <c r="L137" s="17"/>
    </row>
    <row r="138" spans="2:12" ht="12.75" x14ac:dyDescent="0.2">
      <c r="B138" s="52"/>
      <c r="H138" s="35"/>
      <c r="K138" s="17"/>
      <c r="L138" s="17"/>
    </row>
    <row r="139" spans="2:12" ht="12.75" x14ac:dyDescent="0.2">
      <c r="B139" s="52"/>
      <c r="H139" s="35"/>
      <c r="K139" s="17"/>
      <c r="L139" s="17"/>
    </row>
    <row r="140" spans="2:12" ht="12.75" x14ac:dyDescent="0.2">
      <c r="B140" s="52"/>
      <c r="H140" s="35"/>
      <c r="K140" s="17"/>
      <c r="L140" s="17"/>
    </row>
    <row r="141" spans="2:12" ht="12.75" x14ac:dyDescent="0.2">
      <c r="B141" s="52"/>
      <c r="H141" s="35"/>
      <c r="K141" s="17"/>
      <c r="L141" s="17"/>
    </row>
    <row r="142" spans="2:12" ht="12.75" x14ac:dyDescent="0.2">
      <c r="B142" s="52"/>
      <c r="H142" s="35"/>
      <c r="K142" s="17"/>
      <c r="L142" s="17"/>
    </row>
    <row r="143" spans="2:12" ht="12.75" x14ac:dyDescent="0.2">
      <c r="B143" s="52"/>
      <c r="H143" s="35"/>
      <c r="K143" s="17"/>
      <c r="L143" s="17"/>
    </row>
    <row r="144" spans="2:12" ht="12.75" x14ac:dyDescent="0.2">
      <c r="B144" s="52"/>
      <c r="H144" s="35"/>
      <c r="K144" s="17"/>
      <c r="L144" s="17"/>
    </row>
    <row r="145" spans="2:12" ht="12.75" x14ac:dyDescent="0.2">
      <c r="B145" s="52"/>
      <c r="H145" s="35"/>
      <c r="K145" s="17"/>
      <c r="L145" s="17"/>
    </row>
    <row r="146" spans="2:12" ht="12.75" x14ac:dyDescent="0.2">
      <c r="B146" s="52"/>
      <c r="H146" s="35"/>
      <c r="K146" s="17"/>
      <c r="L146" s="17"/>
    </row>
    <row r="147" spans="2:12" ht="12.75" x14ac:dyDescent="0.2">
      <c r="B147" s="52"/>
      <c r="H147" s="35"/>
      <c r="K147" s="17"/>
      <c r="L147" s="17"/>
    </row>
    <row r="148" spans="2:12" ht="12.75" x14ac:dyDescent="0.2">
      <c r="B148" s="52"/>
      <c r="H148" s="35"/>
      <c r="K148" s="17"/>
      <c r="L148" s="17"/>
    </row>
    <row r="149" spans="2:12" ht="12.75" x14ac:dyDescent="0.2">
      <c r="B149" s="52"/>
      <c r="H149" s="35"/>
      <c r="K149" s="17"/>
      <c r="L149" s="17"/>
    </row>
    <row r="150" spans="2:12" ht="12.75" x14ac:dyDescent="0.2">
      <c r="B150" s="52"/>
      <c r="H150" s="35"/>
      <c r="K150" s="17"/>
      <c r="L150" s="17"/>
    </row>
    <row r="151" spans="2:12" ht="12.75" x14ac:dyDescent="0.2">
      <c r="B151" s="52"/>
      <c r="H151" s="35"/>
      <c r="K151" s="17"/>
      <c r="L151" s="17"/>
    </row>
    <row r="152" spans="2:12" ht="12.75" x14ac:dyDescent="0.2">
      <c r="B152" s="52"/>
      <c r="H152" s="35"/>
      <c r="K152" s="17"/>
      <c r="L152" s="17"/>
    </row>
    <row r="153" spans="2:12" ht="12.75" x14ac:dyDescent="0.2">
      <c r="B153" s="52"/>
      <c r="H153" s="35"/>
      <c r="K153" s="17"/>
      <c r="L153" s="17"/>
    </row>
    <row r="154" spans="2:12" ht="12.75" x14ac:dyDescent="0.2">
      <c r="B154" s="52"/>
      <c r="H154" s="35"/>
      <c r="K154" s="17"/>
      <c r="L154" s="17"/>
    </row>
    <row r="155" spans="2:12" ht="12.75" x14ac:dyDescent="0.2">
      <c r="B155" s="52"/>
      <c r="H155" s="35"/>
      <c r="K155" s="17"/>
      <c r="L155" s="17"/>
    </row>
    <row r="156" spans="2:12" ht="12.75" x14ac:dyDescent="0.2">
      <c r="B156" s="52"/>
      <c r="H156" s="35"/>
      <c r="K156" s="17"/>
      <c r="L156" s="17"/>
    </row>
    <row r="157" spans="2:12" ht="12.75" x14ac:dyDescent="0.2">
      <c r="B157" s="52"/>
      <c r="H157" s="35"/>
      <c r="K157" s="17"/>
      <c r="L157" s="17"/>
    </row>
    <row r="158" spans="2:12" ht="12.75" x14ac:dyDescent="0.2">
      <c r="B158" s="52"/>
      <c r="H158" s="35"/>
      <c r="K158" s="17"/>
      <c r="L158" s="17"/>
    </row>
    <row r="159" spans="2:12" ht="12.75" x14ac:dyDescent="0.2">
      <c r="B159" s="52"/>
      <c r="H159" s="35"/>
      <c r="K159" s="17"/>
      <c r="L159" s="17"/>
    </row>
    <row r="160" spans="2:12" ht="12.75" x14ac:dyDescent="0.2">
      <c r="B160" s="52"/>
      <c r="H160" s="35"/>
      <c r="K160" s="17"/>
      <c r="L160" s="17"/>
    </row>
    <row r="161" spans="2:12" ht="12.75" x14ac:dyDescent="0.2">
      <c r="B161" s="52"/>
      <c r="H161" s="35"/>
      <c r="K161" s="17"/>
      <c r="L161" s="17"/>
    </row>
    <row r="162" spans="2:12" ht="12.75" x14ac:dyDescent="0.2">
      <c r="B162" s="52"/>
      <c r="H162" s="35"/>
      <c r="K162" s="17"/>
      <c r="L162" s="17"/>
    </row>
    <row r="163" spans="2:12" ht="12.75" x14ac:dyDescent="0.2">
      <c r="B163" s="52"/>
      <c r="H163" s="35"/>
      <c r="K163" s="17"/>
      <c r="L163" s="17"/>
    </row>
    <row r="164" spans="2:12" ht="12.75" x14ac:dyDescent="0.2">
      <c r="B164" s="52"/>
      <c r="H164" s="35"/>
      <c r="K164" s="17"/>
      <c r="L164" s="17"/>
    </row>
    <row r="165" spans="2:12" ht="12.75" x14ac:dyDescent="0.2">
      <c r="B165" s="52"/>
      <c r="H165" s="35"/>
      <c r="K165" s="17"/>
      <c r="L165" s="17"/>
    </row>
    <row r="166" spans="2:12" ht="12.75" x14ac:dyDescent="0.2">
      <c r="B166" s="52"/>
      <c r="H166" s="35"/>
      <c r="K166" s="17"/>
      <c r="L166" s="17"/>
    </row>
    <row r="167" spans="2:12" ht="12.75" x14ac:dyDescent="0.2">
      <c r="B167" s="52"/>
      <c r="H167" s="35"/>
      <c r="K167" s="17"/>
      <c r="L167" s="17"/>
    </row>
    <row r="168" spans="2:12" ht="12.75" x14ac:dyDescent="0.2">
      <c r="B168" s="52"/>
      <c r="H168" s="35"/>
      <c r="K168" s="17"/>
      <c r="L168" s="17"/>
    </row>
    <row r="169" spans="2:12" ht="12.75" x14ac:dyDescent="0.2">
      <c r="B169" s="52"/>
      <c r="H169" s="35"/>
      <c r="K169" s="17"/>
      <c r="L169" s="17"/>
    </row>
    <row r="170" spans="2:12" ht="12.75" x14ac:dyDescent="0.2">
      <c r="B170" s="52"/>
      <c r="H170" s="35"/>
      <c r="K170" s="17"/>
      <c r="L170" s="17"/>
    </row>
    <row r="171" spans="2:12" ht="12.75" x14ac:dyDescent="0.2">
      <c r="B171" s="52"/>
      <c r="H171" s="35"/>
      <c r="K171" s="17"/>
      <c r="L171" s="17"/>
    </row>
    <row r="172" spans="2:12" ht="12.75" x14ac:dyDescent="0.2">
      <c r="B172" s="52"/>
      <c r="H172" s="35"/>
      <c r="K172" s="17"/>
      <c r="L172" s="17"/>
    </row>
    <row r="173" spans="2:12" ht="12.75" x14ac:dyDescent="0.2">
      <c r="B173" s="52"/>
      <c r="H173" s="35"/>
      <c r="K173" s="17"/>
      <c r="L173" s="17"/>
    </row>
    <row r="174" spans="2:12" ht="12.75" x14ac:dyDescent="0.2">
      <c r="B174" s="52"/>
      <c r="H174" s="35"/>
      <c r="K174" s="17"/>
      <c r="L174" s="17"/>
    </row>
    <row r="175" spans="2:12" ht="12.75" x14ac:dyDescent="0.2">
      <c r="B175" s="52"/>
      <c r="H175" s="35"/>
      <c r="K175" s="17"/>
      <c r="L175" s="17"/>
    </row>
    <row r="176" spans="2:12" ht="12.75" x14ac:dyDescent="0.2">
      <c r="B176" s="52"/>
      <c r="H176" s="35"/>
      <c r="K176" s="17"/>
      <c r="L176" s="17"/>
    </row>
    <row r="177" spans="2:12" ht="12.75" x14ac:dyDescent="0.2">
      <c r="B177" s="52"/>
      <c r="H177" s="35"/>
      <c r="K177" s="17"/>
      <c r="L177" s="17"/>
    </row>
    <row r="178" spans="2:12" ht="12.75" x14ac:dyDescent="0.2">
      <c r="B178" s="52"/>
      <c r="H178" s="35"/>
      <c r="K178" s="17"/>
      <c r="L178" s="17"/>
    </row>
    <row r="179" spans="2:12" ht="12.75" x14ac:dyDescent="0.2">
      <c r="B179" s="52"/>
      <c r="H179" s="35"/>
      <c r="K179" s="17"/>
      <c r="L179" s="17"/>
    </row>
    <row r="180" spans="2:12" ht="12.75" x14ac:dyDescent="0.2">
      <c r="B180" s="52"/>
      <c r="H180" s="35"/>
      <c r="K180" s="17"/>
      <c r="L180" s="17"/>
    </row>
    <row r="181" spans="2:12" ht="12.75" x14ac:dyDescent="0.2">
      <c r="B181" s="52"/>
      <c r="H181" s="35"/>
      <c r="K181" s="17"/>
      <c r="L181" s="17"/>
    </row>
    <row r="182" spans="2:12" ht="12.75" x14ac:dyDescent="0.2">
      <c r="B182" s="52"/>
      <c r="H182" s="35"/>
      <c r="K182" s="17"/>
      <c r="L182" s="17"/>
    </row>
    <row r="183" spans="2:12" ht="12.75" x14ac:dyDescent="0.2">
      <c r="B183" s="52"/>
      <c r="H183" s="35"/>
      <c r="K183" s="17"/>
      <c r="L183" s="17"/>
    </row>
    <row r="184" spans="2:12" ht="12.75" x14ac:dyDescent="0.2">
      <c r="B184" s="52"/>
      <c r="H184" s="35"/>
      <c r="K184" s="17"/>
      <c r="L184" s="17"/>
    </row>
    <row r="185" spans="2:12" ht="12.75" x14ac:dyDescent="0.2">
      <c r="B185" s="52"/>
      <c r="H185" s="35"/>
      <c r="K185" s="17"/>
      <c r="L185" s="17"/>
    </row>
    <row r="186" spans="2:12" ht="12.75" x14ac:dyDescent="0.2">
      <c r="B186" s="52"/>
      <c r="H186" s="35"/>
      <c r="K186" s="17"/>
      <c r="L186" s="17"/>
    </row>
    <row r="187" spans="2:12" ht="12.75" x14ac:dyDescent="0.2">
      <c r="B187" s="52"/>
      <c r="H187" s="35"/>
      <c r="K187" s="17"/>
      <c r="L187" s="17"/>
    </row>
    <row r="188" spans="2:12" ht="12.75" x14ac:dyDescent="0.2">
      <c r="B188" s="52"/>
      <c r="H188" s="35"/>
      <c r="K188" s="17"/>
      <c r="L188" s="17"/>
    </row>
    <row r="189" spans="2:12" ht="12.75" x14ac:dyDescent="0.2">
      <c r="B189" s="52"/>
      <c r="H189" s="35"/>
      <c r="K189" s="17"/>
      <c r="L189" s="17"/>
    </row>
    <row r="190" spans="2:12" ht="12.75" x14ac:dyDescent="0.2">
      <c r="B190" s="52"/>
      <c r="H190" s="35"/>
      <c r="K190" s="17"/>
      <c r="L190" s="17"/>
    </row>
    <row r="191" spans="2:12" ht="12.75" x14ac:dyDescent="0.2">
      <c r="B191" s="52"/>
      <c r="H191" s="35"/>
      <c r="K191" s="17"/>
      <c r="L191" s="17"/>
    </row>
    <row r="192" spans="2:12" ht="12.75" x14ac:dyDescent="0.2">
      <c r="B192" s="52"/>
      <c r="H192" s="35"/>
      <c r="K192" s="17"/>
      <c r="L192" s="17"/>
    </row>
    <row r="193" spans="2:12" ht="12.75" x14ac:dyDescent="0.2">
      <c r="B193" s="52"/>
      <c r="H193" s="35"/>
      <c r="K193" s="17"/>
      <c r="L193" s="17"/>
    </row>
    <row r="194" spans="2:12" ht="12.75" x14ac:dyDescent="0.2">
      <c r="B194" s="52"/>
      <c r="H194" s="35"/>
      <c r="K194" s="17"/>
      <c r="L194" s="17"/>
    </row>
    <row r="195" spans="2:12" ht="12.75" x14ac:dyDescent="0.2">
      <c r="B195" s="52"/>
      <c r="H195" s="35"/>
      <c r="K195" s="17"/>
      <c r="L195" s="17"/>
    </row>
    <row r="196" spans="2:12" ht="12.75" x14ac:dyDescent="0.2">
      <c r="B196" s="52"/>
      <c r="H196" s="35"/>
      <c r="K196" s="17"/>
      <c r="L196" s="17"/>
    </row>
    <row r="197" spans="2:12" ht="12.75" x14ac:dyDescent="0.2">
      <c r="B197" s="52"/>
      <c r="H197" s="35"/>
      <c r="K197" s="17"/>
      <c r="L197" s="17"/>
    </row>
    <row r="198" spans="2:12" ht="12.75" x14ac:dyDescent="0.2">
      <c r="B198" s="52"/>
      <c r="H198" s="35"/>
      <c r="K198" s="17"/>
      <c r="L198" s="17"/>
    </row>
    <row r="199" spans="2:12" ht="12.75" x14ac:dyDescent="0.2">
      <c r="B199" s="52"/>
      <c r="H199" s="35"/>
      <c r="K199" s="17"/>
      <c r="L199" s="17"/>
    </row>
    <row r="200" spans="2:12" ht="12.75" x14ac:dyDescent="0.2">
      <c r="B200" s="52"/>
      <c r="H200" s="35"/>
      <c r="K200" s="17"/>
      <c r="L200" s="17"/>
    </row>
    <row r="201" spans="2:12" ht="12.75" x14ac:dyDescent="0.2">
      <c r="B201" s="52"/>
      <c r="H201" s="35"/>
      <c r="K201" s="17"/>
      <c r="L201" s="17"/>
    </row>
    <row r="202" spans="2:12" ht="12.75" x14ac:dyDescent="0.2">
      <c r="B202" s="52"/>
      <c r="H202" s="35"/>
      <c r="K202" s="17"/>
      <c r="L202" s="17"/>
    </row>
    <row r="203" spans="2:12" ht="12.75" x14ac:dyDescent="0.2">
      <c r="B203" s="52"/>
      <c r="H203" s="35"/>
      <c r="K203" s="17"/>
      <c r="L203" s="17"/>
    </row>
    <row r="204" spans="2:12" ht="12.75" x14ac:dyDescent="0.2">
      <c r="B204" s="52"/>
      <c r="H204" s="35"/>
      <c r="K204" s="17"/>
      <c r="L204" s="17"/>
    </row>
    <row r="205" spans="2:12" ht="12.75" x14ac:dyDescent="0.2">
      <c r="B205" s="52"/>
      <c r="H205" s="35"/>
      <c r="K205" s="17"/>
      <c r="L205" s="17"/>
    </row>
    <row r="206" spans="2:12" ht="12.75" x14ac:dyDescent="0.2">
      <c r="B206" s="52"/>
      <c r="H206" s="35"/>
      <c r="K206" s="17"/>
      <c r="L206" s="17"/>
    </row>
    <row r="207" spans="2:12" ht="12.75" x14ac:dyDescent="0.2">
      <c r="B207" s="52"/>
      <c r="H207" s="35"/>
      <c r="K207" s="17"/>
      <c r="L207" s="17"/>
    </row>
    <row r="208" spans="2:12" ht="12.75" x14ac:dyDescent="0.2">
      <c r="B208" s="52"/>
      <c r="H208" s="35"/>
      <c r="K208" s="17"/>
      <c r="L208" s="17"/>
    </row>
    <row r="209" spans="2:12" ht="12.75" x14ac:dyDescent="0.2">
      <c r="B209" s="52"/>
      <c r="H209" s="35"/>
      <c r="K209" s="17"/>
      <c r="L209" s="17"/>
    </row>
    <row r="210" spans="2:12" ht="12.75" x14ac:dyDescent="0.2">
      <c r="B210" s="52"/>
      <c r="H210" s="35"/>
      <c r="K210" s="17"/>
      <c r="L210" s="17"/>
    </row>
    <row r="211" spans="2:12" ht="12.75" x14ac:dyDescent="0.2">
      <c r="B211" s="52"/>
      <c r="H211" s="35"/>
      <c r="K211" s="17"/>
      <c r="L211" s="17"/>
    </row>
    <row r="212" spans="2:12" ht="12.75" x14ac:dyDescent="0.2">
      <c r="B212" s="52"/>
      <c r="H212" s="35"/>
      <c r="K212" s="17"/>
      <c r="L212" s="17"/>
    </row>
    <row r="213" spans="2:12" ht="12.75" x14ac:dyDescent="0.2">
      <c r="B213" s="52"/>
      <c r="H213" s="35"/>
      <c r="K213" s="17"/>
      <c r="L213" s="17"/>
    </row>
    <row r="214" spans="2:12" ht="12.75" x14ac:dyDescent="0.2">
      <c r="B214" s="52"/>
      <c r="H214" s="35"/>
      <c r="K214" s="17"/>
      <c r="L214" s="17"/>
    </row>
    <row r="215" spans="2:12" ht="12.75" x14ac:dyDescent="0.2">
      <c r="B215" s="52"/>
      <c r="H215" s="35"/>
      <c r="K215" s="17"/>
      <c r="L215" s="17"/>
    </row>
    <row r="216" spans="2:12" ht="12.75" x14ac:dyDescent="0.2">
      <c r="B216" s="52"/>
      <c r="H216" s="35"/>
      <c r="K216" s="17"/>
      <c r="L216" s="17"/>
    </row>
    <row r="217" spans="2:12" ht="12.75" x14ac:dyDescent="0.2">
      <c r="B217" s="52"/>
      <c r="H217" s="35"/>
      <c r="K217" s="17"/>
      <c r="L217" s="17"/>
    </row>
    <row r="218" spans="2:12" ht="12.75" x14ac:dyDescent="0.2">
      <c r="B218" s="52"/>
      <c r="H218" s="35"/>
      <c r="K218" s="17"/>
      <c r="L218" s="17"/>
    </row>
    <row r="219" spans="2:12" ht="12.75" x14ac:dyDescent="0.2">
      <c r="B219" s="52"/>
      <c r="H219" s="35"/>
      <c r="K219" s="17"/>
      <c r="L219" s="17"/>
    </row>
    <row r="220" spans="2:12" ht="12.75" x14ac:dyDescent="0.2">
      <c r="B220" s="52"/>
      <c r="H220" s="35"/>
      <c r="K220" s="17"/>
      <c r="L220" s="17"/>
    </row>
    <row r="221" spans="2:12" ht="12.75" x14ac:dyDescent="0.2">
      <c r="B221" s="52"/>
      <c r="H221" s="35"/>
      <c r="K221" s="17"/>
      <c r="L221" s="17"/>
    </row>
    <row r="222" spans="2:12" ht="12.75" x14ac:dyDescent="0.2">
      <c r="B222" s="52"/>
      <c r="H222" s="35"/>
      <c r="K222" s="17"/>
      <c r="L222" s="17"/>
    </row>
    <row r="223" spans="2:12" ht="12.75" x14ac:dyDescent="0.2">
      <c r="B223" s="52"/>
      <c r="H223" s="35"/>
      <c r="K223" s="17"/>
      <c r="L223" s="17"/>
    </row>
    <row r="224" spans="2:12" ht="12.75" x14ac:dyDescent="0.2">
      <c r="B224" s="52"/>
      <c r="H224" s="35"/>
      <c r="K224" s="17"/>
      <c r="L224" s="17"/>
    </row>
    <row r="225" spans="2:12" ht="12.75" x14ac:dyDescent="0.2">
      <c r="B225" s="52"/>
      <c r="H225" s="35"/>
      <c r="K225" s="17"/>
      <c r="L225" s="17"/>
    </row>
    <row r="226" spans="2:12" ht="12.75" x14ac:dyDescent="0.2">
      <c r="B226" s="52"/>
      <c r="H226" s="35"/>
      <c r="K226" s="17"/>
      <c r="L226" s="17"/>
    </row>
    <row r="227" spans="2:12" ht="12.75" x14ac:dyDescent="0.2">
      <c r="B227" s="52"/>
      <c r="H227" s="35"/>
      <c r="K227" s="17"/>
      <c r="L227" s="17"/>
    </row>
    <row r="228" spans="2:12" ht="12.75" x14ac:dyDescent="0.2">
      <c r="B228" s="52"/>
      <c r="H228" s="35"/>
      <c r="K228" s="17"/>
      <c r="L228" s="17"/>
    </row>
    <row r="229" spans="2:12" ht="12.75" x14ac:dyDescent="0.2">
      <c r="B229" s="52"/>
      <c r="H229" s="35"/>
      <c r="K229" s="17"/>
      <c r="L229" s="17"/>
    </row>
    <row r="230" spans="2:12" ht="12.75" x14ac:dyDescent="0.2">
      <c r="B230" s="52"/>
      <c r="H230" s="35"/>
      <c r="K230" s="17"/>
      <c r="L230" s="17"/>
    </row>
    <row r="231" spans="2:12" ht="12.75" x14ac:dyDescent="0.2">
      <c r="B231" s="52"/>
      <c r="H231" s="35"/>
      <c r="K231" s="17"/>
      <c r="L231" s="17"/>
    </row>
    <row r="232" spans="2:12" ht="12.75" x14ac:dyDescent="0.2">
      <c r="B232" s="52"/>
      <c r="H232" s="35"/>
      <c r="K232" s="17"/>
      <c r="L232" s="17"/>
    </row>
    <row r="233" spans="2:12" ht="12.75" x14ac:dyDescent="0.2">
      <c r="B233" s="52"/>
      <c r="H233" s="35"/>
      <c r="K233" s="17"/>
      <c r="L233" s="17"/>
    </row>
    <row r="234" spans="2:12" ht="12.75" x14ac:dyDescent="0.2">
      <c r="B234" s="52"/>
      <c r="H234" s="35"/>
      <c r="K234" s="17"/>
      <c r="L234" s="17"/>
    </row>
    <row r="235" spans="2:12" ht="12.75" x14ac:dyDescent="0.2">
      <c r="B235" s="52"/>
      <c r="H235" s="35"/>
      <c r="K235" s="17"/>
      <c r="L235" s="17"/>
    </row>
    <row r="236" spans="2:12" ht="12.75" x14ac:dyDescent="0.2">
      <c r="B236" s="52"/>
      <c r="H236" s="35"/>
      <c r="K236" s="17"/>
      <c r="L236" s="17"/>
    </row>
    <row r="237" spans="2:12" ht="12.75" x14ac:dyDescent="0.2">
      <c r="B237" s="52"/>
      <c r="H237" s="35"/>
      <c r="K237" s="17"/>
      <c r="L237" s="17"/>
    </row>
    <row r="238" spans="2:12" ht="12.75" x14ac:dyDescent="0.2">
      <c r="B238" s="52"/>
      <c r="H238" s="35"/>
      <c r="K238" s="17"/>
      <c r="L238" s="17"/>
    </row>
    <row r="239" spans="2:12" ht="12.75" x14ac:dyDescent="0.2">
      <c r="B239" s="52"/>
      <c r="H239" s="35"/>
      <c r="K239" s="17"/>
      <c r="L239" s="17"/>
    </row>
    <row r="240" spans="2:12" ht="12.75" x14ac:dyDescent="0.2">
      <c r="B240" s="52"/>
      <c r="H240" s="35"/>
      <c r="K240" s="17"/>
      <c r="L240" s="17"/>
    </row>
    <row r="241" spans="2:12" ht="12.75" x14ac:dyDescent="0.2">
      <c r="B241" s="52"/>
      <c r="H241" s="35"/>
      <c r="K241" s="17"/>
      <c r="L241" s="17"/>
    </row>
    <row r="242" spans="2:12" ht="12.75" x14ac:dyDescent="0.2">
      <c r="B242" s="52"/>
      <c r="H242" s="35"/>
      <c r="K242" s="17"/>
      <c r="L242" s="17"/>
    </row>
    <row r="243" spans="2:12" ht="12.75" x14ac:dyDescent="0.2">
      <c r="B243" s="52"/>
      <c r="H243" s="35"/>
      <c r="K243" s="17"/>
      <c r="L243" s="17"/>
    </row>
    <row r="244" spans="2:12" ht="12.75" x14ac:dyDescent="0.2">
      <c r="B244" s="52"/>
      <c r="H244" s="35"/>
      <c r="K244" s="17"/>
      <c r="L244" s="17"/>
    </row>
    <row r="245" spans="2:12" ht="12.75" x14ac:dyDescent="0.2">
      <c r="B245" s="52"/>
      <c r="H245" s="35"/>
      <c r="K245" s="17"/>
      <c r="L245" s="17"/>
    </row>
    <row r="246" spans="2:12" ht="12.75" x14ac:dyDescent="0.2">
      <c r="B246" s="52"/>
      <c r="H246" s="35"/>
      <c r="K246" s="17"/>
      <c r="L246" s="17"/>
    </row>
    <row r="247" spans="2:12" ht="12.75" x14ac:dyDescent="0.2">
      <c r="B247" s="52"/>
      <c r="H247" s="35"/>
      <c r="K247" s="17"/>
      <c r="L247" s="17"/>
    </row>
    <row r="248" spans="2:12" ht="12.75" x14ac:dyDescent="0.2">
      <c r="B248" s="52"/>
      <c r="H248" s="35"/>
      <c r="K248" s="17"/>
      <c r="L248" s="17"/>
    </row>
    <row r="249" spans="2:12" ht="12.75" x14ac:dyDescent="0.2">
      <c r="B249" s="52"/>
      <c r="H249" s="35"/>
      <c r="K249" s="17"/>
      <c r="L249" s="17"/>
    </row>
    <row r="250" spans="2:12" ht="12.75" x14ac:dyDescent="0.2">
      <c r="B250" s="52"/>
      <c r="H250" s="35"/>
      <c r="K250" s="17"/>
      <c r="L250" s="17"/>
    </row>
    <row r="251" spans="2:12" ht="12.75" x14ac:dyDescent="0.2">
      <c r="B251" s="52"/>
      <c r="H251" s="35"/>
      <c r="K251" s="17"/>
      <c r="L251" s="17"/>
    </row>
    <row r="252" spans="2:12" ht="12.75" x14ac:dyDescent="0.2">
      <c r="B252" s="52"/>
      <c r="H252" s="35"/>
      <c r="K252" s="17"/>
      <c r="L252" s="17"/>
    </row>
    <row r="253" spans="2:12" ht="12.75" x14ac:dyDescent="0.2">
      <c r="B253" s="52"/>
      <c r="H253" s="35"/>
      <c r="K253" s="17"/>
      <c r="L253" s="17"/>
    </row>
    <row r="254" spans="2:12" ht="12.75" x14ac:dyDescent="0.2">
      <c r="B254" s="52"/>
      <c r="H254" s="35"/>
      <c r="K254" s="17"/>
      <c r="L254" s="17"/>
    </row>
    <row r="255" spans="2:12" ht="12.75" x14ac:dyDescent="0.2">
      <c r="B255" s="52"/>
      <c r="H255" s="35"/>
      <c r="K255" s="17"/>
      <c r="L255" s="17"/>
    </row>
    <row r="256" spans="2:12" ht="12.75" x14ac:dyDescent="0.2">
      <c r="B256" s="52"/>
      <c r="H256" s="35"/>
      <c r="K256" s="17"/>
      <c r="L256" s="17"/>
    </row>
    <row r="257" spans="2:12" ht="12.75" x14ac:dyDescent="0.2">
      <c r="B257" s="52"/>
      <c r="H257" s="35"/>
      <c r="K257" s="17"/>
      <c r="L257" s="17"/>
    </row>
    <row r="258" spans="2:12" ht="12.75" x14ac:dyDescent="0.2">
      <c r="B258" s="52"/>
      <c r="H258" s="35"/>
      <c r="K258" s="17"/>
      <c r="L258" s="17"/>
    </row>
    <row r="259" spans="2:12" ht="12.75" x14ac:dyDescent="0.2">
      <c r="B259" s="52"/>
      <c r="H259" s="35"/>
      <c r="K259" s="17"/>
      <c r="L259" s="17"/>
    </row>
    <row r="260" spans="2:12" ht="12.75" x14ac:dyDescent="0.2">
      <c r="B260" s="52"/>
      <c r="H260" s="35"/>
      <c r="K260" s="17"/>
      <c r="L260" s="17"/>
    </row>
    <row r="261" spans="2:12" ht="12.75" x14ac:dyDescent="0.2">
      <c r="B261" s="52"/>
      <c r="H261" s="35"/>
      <c r="K261" s="17"/>
      <c r="L261" s="17"/>
    </row>
    <row r="262" spans="2:12" ht="12.75" x14ac:dyDescent="0.2">
      <c r="B262" s="52"/>
      <c r="H262" s="35"/>
      <c r="K262" s="17"/>
      <c r="L262" s="17"/>
    </row>
    <row r="263" spans="2:12" ht="12.75" x14ac:dyDescent="0.2">
      <c r="B263" s="52"/>
      <c r="H263" s="35"/>
      <c r="K263" s="17"/>
      <c r="L263" s="17"/>
    </row>
    <row r="264" spans="2:12" ht="12.75" x14ac:dyDescent="0.2">
      <c r="B264" s="52"/>
      <c r="H264" s="35"/>
      <c r="K264" s="17"/>
      <c r="L264" s="17"/>
    </row>
    <row r="265" spans="2:12" ht="12.75" x14ac:dyDescent="0.2">
      <c r="B265" s="52"/>
      <c r="H265" s="35"/>
      <c r="K265" s="17"/>
      <c r="L265" s="17"/>
    </row>
    <row r="266" spans="2:12" ht="12.75" x14ac:dyDescent="0.2">
      <c r="B266" s="52"/>
      <c r="H266" s="35"/>
      <c r="K266" s="17"/>
      <c r="L266" s="17"/>
    </row>
    <row r="267" spans="2:12" ht="12.75" x14ac:dyDescent="0.2">
      <c r="B267" s="52"/>
      <c r="H267" s="35"/>
      <c r="K267" s="17"/>
      <c r="L267" s="17"/>
    </row>
    <row r="268" spans="2:12" ht="12.75" x14ac:dyDescent="0.2">
      <c r="B268" s="52"/>
      <c r="H268" s="35"/>
      <c r="K268" s="17"/>
      <c r="L268" s="17"/>
    </row>
    <row r="269" spans="2:12" ht="12.75" x14ac:dyDescent="0.2">
      <c r="B269" s="52"/>
      <c r="H269" s="35"/>
      <c r="K269" s="17"/>
      <c r="L269" s="17"/>
    </row>
    <row r="270" spans="2:12" ht="12.75" x14ac:dyDescent="0.2">
      <c r="B270" s="52"/>
      <c r="H270" s="35"/>
      <c r="K270" s="17"/>
      <c r="L270" s="17"/>
    </row>
    <row r="271" spans="2:12" ht="12.75" x14ac:dyDescent="0.2">
      <c r="B271" s="52"/>
      <c r="H271" s="35"/>
      <c r="K271" s="17"/>
      <c r="L271" s="17"/>
    </row>
    <row r="272" spans="2:12" ht="12.75" x14ac:dyDescent="0.2">
      <c r="B272" s="52"/>
      <c r="H272" s="35"/>
      <c r="K272" s="17"/>
      <c r="L272" s="17"/>
    </row>
    <row r="273" spans="2:12" ht="12.75" x14ac:dyDescent="0.2">
      <c r="B273" s="52"/>
      <c r="H273" s="35"/>
      <c r="K273" s="17"/>
      <c r="L273" s="17"/>
    </row>
    <row r="274" spans="2:12" ht="12.75" x14ac:dyDescent="0.2">
      <c r="B274" s="52"/>
      <c r="H274" s="35"/>
      <c r="K274" s="17"/>
      <c r="L274" s="17"/>
    </row>
    <row r="275" spans="2:12" ht="12.75" x14ac:dyDescent="0.2">
      <c r="B275" s="52"/>
      <c r="H275" s="35"/>
      <c r="K275" s="17"/>
      <c r="L275" s="17"/>
    </row>
    <row r="276" spans="2:12" ht="12.75" x14ac:dyDescent="0.2">
      <c r="B276" s="52"/>
      <c r="H276" s="35"/>
      <c r="K276" s="17"/>
      <c r="L276" s="17"/>
    </row>
    <row r="277" spans="2:12" ht="12.75" x14ac:dyDescent="0.2">
      <c r="B277" s="52"/>
      <c r="H277" s="35"/>
      <c r="K277" s="17"/>
      <c r="L277" s="17"/>
    </row>
    <row r="278" spans="2:12" ht="12.75" x14ac:dyDescent="0.2">
      <c r="B278" s="52"/>
      <c r="H278" s="35"/>
      <c r="K278" s="17"/>
      <c r="L278" s="17"/>
    </row>
    <row r="279" spans="2:12" ht="12.75" x14ac:dyDescent="0.2">
      <c r="B279" s="52"/>
      <c r="H279" s="35"/>
      <c r="K279" s="17"/>
      <c r="L279" s="17"/>
    </row>
    <row r="280" spans="2:12" ht="12.75" x14ac:dyDescent="0.2">
      <c r="B280" s="52"/>
      <c r="H280" s="35"/>
      <c r="K280" s="17"/>
      <c r="L280" s="17"/>
    </row>
    <row r="281" spans="2:12" ht="12.75" x14ac:dyDescent="0.2">
      <c r="B281" s="52"/>
      <c r="H281" s="35"/>
      <c r="K281" s="17"/>
      <c r="L281" s="17"/>
    </row>
    <row r="282" spans="2:12" ht="12.75" x14ac:dyDescent="0.2">
      <c r="B282" s="52"/>
      <c r="H282" s="35"/>
      <c r="K282" s="17"/>
      <c r="L282" s="17"/>
    </row>
    <row r="283" spans="2:12" ht="12.75" x14ac:dyDescent="0.2">
      <c r="B283" s="52"/>
      <c r="H283" s="35"/>
      <c r="K283" s="17"/>
      <c r="L283" s="17"/>
    </row>
    <row r="284" spans="2:12" ht="12.75" x14ac:dyDescent="0.2">
      <c r="B284" s="52"/>
      <c r="H284" s="35"/>
      <c r="K284" s="17"/>
      <c r="L284" s="17"/>
    </row>
    <row r="285" spans="2:12" ht="12.75" x14ac:dyDescent="0.2">
      <c r="B285" s="52"/>
      <c r="H285" s="35"/>
      <c r="K285" s="17"/>
      <c r="L285" s="17"/>
    </row>
    <row r="286" spans="2:12" ht="12.75" x14ac:dyDescent="0.2">
      <c r="B286" s="52"/>
      <c r="H286" s="35"/>
      <c r="K286" s="17"/>
      <c r="L286" s="17"/>
    </row>
    <row r="287" spans="2:12" ht="12.75" x14ac:dyDescent="0.2">
      <c r="B287" s="52"/>
      <c r="H287" s="35"/>
      <c r="K287" s="17"/>
      <c r="L287" s="17"/>
    </row>
    <row r="288" spans="2:12" ht="12.75" x14ac:dyDescent="0.2">
      <c r="B288" s="52"/>
      <c r="H288" s="35"/>
      <c r="K288" s="17"/>
      <c r="L288" s="17"/>
    </row>
    <row r="289" spans="2:12" ht="12.75" x14ac:dyDescent="0.2">
      <c r="B289" s="52"/>
      <c r="H289" s="35"/>
      <c r="K289" s="17"/>
      <c r="L289" s="17"/>
    </row>
    <row r="290" spans="2:12" ht="12.75" x14ac:dyDescent="0.2">
      <c r="B290" s="52"/>
      <c r="H290" s="35"/>
      <c r="K290" s="17"/>
      <c r="L290" s="17"/>
    </row>
    <row r="291" spans="2:12" ht="12.75" x14ac:dyDescent="0.2">
      <c r="B291" s="52"/>
      <c r="H291" s="35"/>
      <c r="K291" s="17"/>
      <c r="L291" s="17"/>
    </row>
    <row r="292" spans="2:12" ht="12.75" x14ac:dyDescent="0.2">
      <c r="B292" s="52"/>
      <c r="H292" s="35"/>
      <c r="K292" s="17"/>
      <c r="L292" s="17"/>
    </row>
    <row r="293" spans="2:12" ht="12.75" x14ac:dyDescent="0.2">
      <c r="B293" s="52"/>
      <c r="H293" s="35"/>
      <c r="K293" s="17"/>
      <c r="L293" s="17"/>
    </row>
    <row r="294" spans="2:12" ht="12.75" x14ac:dyDescent="0.2">
      <c r="B294" s="52"/>
      <c r="H294" s="35"/>
      <c r="K294" s="17"/>
      <c r="L294" s="17"/>
    </row>
    <row r="295" spans="2:12" ht="12.75" x14ac:dyDescent="0.2">
      <c r="B295" s="52"/>
      <c r="H295" s="35"/>
      <c r="K295" s="17"/>
      <c r="L295" s="17"/>
    </row>
    <row r="296" spans="2:12" ht="12.75" x14ac:dyDescent="0.2">
      <c r="B296" s="52"/>
      <c r="H296" s="35"/>
      <c r="K296" s="17"/>
      <c r="L296" s="17"/>
    </row>
    <row r="297" spans="2:12" ht="12.75" x14ac:dyDescent="0.2">
      <c r="B297" s="52"/>
      <c r="H297" s="35"/>
      <c r="K297" s="17"/>
      <c r="L297" s="17"/>
    </row>
    <row r="298" spans="2:12" ht="12.75" x14ac:dyDescent="0.2">
      <c r="B298" s="52"/>
      <c r="H298" s="35"/>
      <c r="K298" s="17"/>
      <c r="L298" s="17"/>
    </row>
    <row r="299" spans="2:12" ht="12.75" x14ac:dyDescent="0.2">
      <c r="B299" s="52"/>
      <c r="H299" s="35"/>
      <c r="K299" s="17"/>
      <c r="L299" s="17"/>
    </row>
    <row r="300" spans="2:12" ht="12.75" x14ac:dyDescent="0.2">
      <c r="B300" s="52"/>
      <c r="H300" s="35"/>
      <c r="K300" s="17"/>
      <c r="L300" s="17"/>
    </row>
    <row r="301" spans="2:12" ht="12.75" x14ac:dyDescent="0.2">
      <c r="B301" s="52"/>
      <c r="H301" s="35"/>
      <c r="K301" s="17"/>
      <c r="L301" s="17"/>
    </row>
    <row r="302" spans="2:12" ht="12.75" x14ac:dyDescent="0.2">
      <c r="B302" s="52"/>
      <c r="H302" s="35"/>
      <c r="K302" s="17"/>
      <c r="L302" s="17"/>
    </row>
    <row r="303" spans="2:12" ht="12.75" x14ac:dyDescent="0.2">
      <c r="B303" s="52"/>
      <c r="H303" s="35"/>
      <c r="K303" s="17"/>
      <c r="L303" s="17"/>
    </row>
    <row r="304" spans="2:12" ht="12.75" x14ac:dyDescent="0.2">
      <c r="B304" s="52"/>
      <c r="H304" s="35"/>
      <c r="K304" s="17"/>
      <c r="L304" s="17"/>
    </row>
    <row r="305" spans="2:12" ht="12.75" x14ac:dyDescent="0.2">
      <c r="B305" s="52"/>
      <c r="H305" s="35"/>
      <c r="K305" s="17"/>
      <c r="L305" s="17"/>
    </row>
    <row r="306" spans="2:12" ht="12.75" x14ac:dyDescent="0.2">
      <c r="B306" s="52"/>
      <c r="H306" s="35"/>
      <c r="K306" s="17"/>
      <c r="L306" s="17"/>
    </row>
    <row r="307" spans="2:12" ht="12.75" x14ac:dyDescent="0.2">
      <c r="B307" s="52"/>
      <c r="H307" s="35"/>
      <c r="K307" s="17"/>
      <c r="L307" s="17"/>
    </row>
    <row r="308" spans="2:12" ht="12.75" x14ac:dyDescent="0.2">
      <c r="B308" s="52"/>
      <c r="H308" s="35"/>
      <c r="K308" s="17"/>
      <c r="L308" s="17"/>
    </row>
    <row r="309" spans="2:12" ht="12.75" x14ac:dyDescent="0.2">
      <c r="B309" s="52"/>
      <c r="H309" s="35"/>
      <c r="K309" s="17"/>
      <c r="L309" s="17"/>
    </row>
    <row r="310" spans="2:12" ht="12.75" x14ac:dyDescent="0.2">
      <c r="B310" s="52"/>
      <c r="H310" s="35"/>
      <c r="K310" s="17"/>
      <c r="L310" s="17"/>
    </row>
    <row r="311" spans="2:12" ht="12.75" x14ac:dyDescent="0.2">
      <c r="B311" s="52"/>
      <c r="H311" s="35"/>
      <c r="K311" s="17"/>
      <c r="L311" s="17"/>
    </row>
    <row r="312" spans="2:12" ht="12.75" x14ac:dyDescent="0.2">
      <c r="B312" s="52"/>
      <c r="H312" s="35"/>
      <c r="K312" s="17"/>
      <c r="L312" s="17"/>
    </row>
    <row r="313" spans="2:12" ht="12.75" x14ac:dyDescent="0.2">
      <c r="B313" s="52"/>
      <c r="H313" s="35"/>
      <c r="K313" s="17"/>
      <c r="L313" s="17"/>
    </row>
    <row r="314" spans="2:12" ht="12.75" x14ac:dyDescent="0.2">
      <c r="B314" s="52"/>
      <c r="H314" s="35"/>
      <c r="K314" s="17"/>
      <c r="L314" s="17"/>
    </row>
    <row r="315" spans="2:12" ht="12.75" x14ac:dyDescent="0.2">
      <c r="B315" s="52"/>
      <c r="H315" s="35"/>
      <c r="K315" s="17"/>
      <c r="L315" s="17"/>
    </row>
    <row r="316" spans="2:12" ht="12.75" x14ac:dyDescent="0.2">
      <c r="B316" s="52"/>
      <c r="H316" s="35"/>
      <c r="K316" s="17"/>
      <c r="L316" s="17"/>
    </row>
    <row r="317" spans="2:12" ht="12.75" x14ac:dyDescent="0.2">
      <c r="B317" s="52"/>
      <c r="H317" s="35"/>
      <c r="K317" s="17"/>
      <c r="L317" s="17"/>
    </row>
    <row r="318" spans="2:12" ht="12.75" x14ac:dyDescent="0.2">
      <c r="B318" s="52"/>
      <c r="H318" s="35"/>
      <c r="K318" s="17"/>
      <c r="L318" s="17"/>
    </row>
    <row r="319" spans="2:12" ht="12.75" x14ac:dyDescent="0.2">
      <c r="B319" s="52"/>
      <c r="H319" s="35"/>
      <c r="K319" s="17"/>
      <c r="L319" s="17"/>
    </row>
    <row r="320" spans="2:12" ht="12.75" x14ac:dyDescent="0.2">
      <c r="B320" s="52"/>
      <c r="H320" s="35"/>
      <c r="K320" s="17"/>
      <c r="L320" s="17"/>
    </row>
    <row r="321" spans="2:12" ht="12.75" x14ac:dyDescent="0.2">
      <c r="B321" s="52"/>
      <c r="H321" s="35"/>
      <c r="K321" s="17"/>
      <c r="L321" s="17"/>
    </row>
    <row r="322" spans="2:12" ht="12.75" x14ac:dyDescent="0.2">
      <c r="B322" s="52"/>
      <c r="H322" s="35"/>
      <c r="K322" s="17"/>
      <c r="L322" s="17"/>
    </row>
    <row r="323" spans="2:12" ht="12.75" x14ac:dyDescent="0.2">
      <c r="B323" s="52"/>
      <c r="H323" s="35"/>
      <c r="K323" s="17"/>
      <c r="L323" s="17"/>
    </row>
    <row r="324" spans="2:12" ht="12.75" x14ac:dyDescent="0.2">
      <c r="B324" s="52"/>
      <c r="H324" s="35"/>
      <c r="K324" s="17"/>
      <c r="L324" s="17"/>
    </row>
    <row r="325" spans="2:12" ht="12.75" x14ac:dyDescent="0.2">
      <c r="B325" s="52"/>
      <c r="H325" s="35"/>
      <c r="K325" s="17"/>
      <c r="L325" s="17"/>
    </row>
    <row r="326" spans="2:12" ht="12.75" x14ac:dyDescent="0.2">
      <c r="B326" s="52"/>
      <c r="H326" s="35"/>
      <c r="K326" s="17"/>
      <c r="L326" s="17"/>
    </row>
    <row r="327" spans="2:12" ht="12.75" x14ac:dyDescent="0.2">
      <c r="B327" s="52"/>
      <c r="H327" s="35"/>
      <c r="K327" s="17"/>
      <c r="L327" s="17"/>
    </row>
    <row r="328" spans="2:12" ht="12.75" x14ac:dyDescent="0.2">
      <c r="B328" s="52"/>
      <c r="H328" s="35"/>
      <c r="K328" s="17"/>
      <c r="L328" s="17"/>
    </row>
    <row r="329" spans="2:12" ht="12.75" x14ac:dyDescent="0.2">
      <c r="B329" s="52"/>
      <c r="H329" s="35"/>
      <c r="K329" s="17"/>
      <c r="L329" s="17"/>
    </row>
    <row r="330" spans="2:12" ht="12.75" x14ac:dyDescent="0.2">
      <c r="B330" s="52"/>
      <c r="H330" s="35"/>
      <c r="K330" s="17"/>
      <c r="L330" s="17"/>
    </row>
    <row r="331" spans="2:12" ht="12.75" x14ac:dyDescent="0.2">
      <c r="B331" s="52"/>
      <c r="H331" s="35"/>
      <c r="K331" s="17"/>
      <c r="L331" s="17"/>
    </row>
    <row r="332" spans="2:12" ht="12.75" x14ac:dyDescent="0.2">
      <c r="B332" s="52"/>
      <c r="H332" s="35"/>
      <c r="K332" s="17"/>
      <c r="L332" s="17"/>
    </row>
    <row r="333" spans="2:12" ht="12.75" x14ac:dyDescent="0.2">
      <c r="B333" s="52"/>
      <c r="H333" s="35"/>
      <c r="K333" s="17"/>
      <c r="L333" s="17"/>
    </row>
    <row r="334" spans="2:12" ht="12.75" x14ac:dyDescent="0.2">
      <c r="B334" s="52"/>
      <c r="H334" s="35"/>
      <c r="K334" s="17"/>
      <c r="L334" s="17"/>
    </row>
    <row r="335" spans="2:12" ht="12.75" x14ac:dyDescent="0.2">
      <c r="B335" s="52"/>
      <c r="H335" s="35"/>
      <c r="K335" s="17"/>
      <c r="L335" s="17"/>
    </row>
    <row r="336" spans="2:12" ht="12.75" x14ac:dyDescent="0.2">
      <c r="B336" s="52"/>
      <c r="H336" s="35"/>
      <c r="K336" s="17"/>
      <c r="L336" s="17"/>
    </row>
    <row r="337" spans="2:12" ht="12.75" x14ac:dyDescent="0.2">
      <c r="B337" s="52"/>
      <c r="H337" s="35"/>
      <c r="K337" s="17"/>
      <c r="L337" s="17"/>
    </row>
    <row r="338" spans="2:12" ht="12.75" x14ac:dyDescent="0.2">
      <c r="B338" s="52"/>
      <c r="H338" s="35"/>
      <c r="K338" s="17"/>
      <c r="L338" s="17"/>
    </row>
    <row r="339" spans="2:12" ht="12.75" x14ac:dyDescent="0.2">
      <c r="B339" s="52"/>
      <c r="H339" s="35"/>
      <c r="K339" s="17"/>
      <c r="L339" s="17"/>
    </row>
    <row r="340" spans="2:12" ht="12.75" x14ac:dyDescent="0.2">
      <c r="B340" s="52"/>
      <c r="H340" s="35"/>
      <c r="K340" s="17"/>
      <c r="L340" s="17"/>
    </row>
    <row r="341" spans="2:12" ht="12.75" x14ac:dyDescent="0.2">
      <c r="B341" s="52"/>
      <c r="H341" s="35"/>
      <c r="K341" s="17"/>
      <c r="L341" s="17"/>
    </row>
    <row r="342" spans="2:12" ht="12.75" x14ac:dyDescent="0.2">
      <c r="B342" s="52"/>
      <c r="H342" s="35"/>
      <c r="K342" s="17"/>
      <c r="L342" s="17"/>
    </row>
    <row r="343" spans="2:12" ht="12.75" x14ac:dyDescent="0.2">
      <c r="B343" s="52"/>
      <c r="H343" s="35"/>
      <c r="K343" s="17"/>
      <c r="L343" s="17"/>
    </row>
    <row r="344" spans="2:12" ht="12.75" x14ac:dyDescent="0.2">
      <c r="B344" s="52"/>
      <c r="H344" s="35"/>
      <c r="K344" s="17"/>
      <c r="L344" s="17"/>
    </row>
    <row r="345" spans="2:12" ht="12.75" x14ac:dyDescent="0.2">
      <c r="B345" s="52"/>
      <c r="H345" s="35"/>
      <c r="K345" s="17"/>
      <c r="L345" s="17"/>
    </row>
    <row r="346" spans="2:12" ht="12.75" x14ac:dyDescent="0.2">
      <c r="B346" s="52"/>
      <c r="H346" s="35"/>
      <c r="K346" s="17"/>
      <c r="L346" s="17"/>
    </row>
    <row r="347" spans="2:12" ht="12.75" x14ac:dyDescent="0.2">
      <c r="B347" s="52"/>
      <c r="H347" s="35"/>
      <c r="K347" s="17"/>
      <c r="L347" s="17"/>
    </row>
    <row r="348" spans="2:12" ht="12.75" x14ac:dyDescent="0.2">
      <c r="B348" s="52"/>
      <c r="H348" s="35"/>
      <c r="K348" s="17"/>
      <c r="L348" s="17"/>
    </row>
    <row r="349" spans="2:12" ht="12.75" x14ac:dyDescent="0.2">
      <c r="B349" s="52"/>
      <c r="H349" s="35"/>
      <c r="K349" s="17"/>
      <c r="L349" s="17"/>
    </row>
    <row r="350" spans="2:12" ht="12.75" x14ac:dyDescent="0.2">
      <c r="B350" s="52"/>
      <c r="H350" s="35"/>
      <c r="K350" s="17"/>
      <c r="L350" s="17"/>
    </row>
    <row r="351" spans="2:12" ht="12.75" x14ac:dyDescent="0.2">
      <c r="B351" s="52"/>
      <c r="H351" s="35"/>
      <c r="K351" s="17"/>
      <c r="L351" s="17"/>
    </row>
    <row r="352" spans="2:12" ht="12.75" x14ac:dyDescent="0.2">
      <c r="B352" s="52"/>
      <c r="H352" s="35"/>
      <c r="K352" s="17"/>
      <c r="L352" s="17"/>
    </row>
    <row r="353" spans="2:12" ht="12.75" x14ac:dyDescent="0.2">
      <c r="B353" s="52"/>
      <c r="H353" s="35"/>
      <c r="K353" s="17"/>
      <c r="L353" s="17"/>
    </row>
    <row r="354" spans="2:12" ht="12.75" x14ac:dyDescent="0.2">
      <c r="B354" s="52"/>
      <c r="H354" s="35"/>
      <c r="K354" s="17"/>
      <c r="L354" s="17"/>
    </row>
    <row r="355" spans="2:12" ht="12.75" x14ac:dyDescent="0.2">
      <c r="B355" s="52"/>
      <c r="H355" s="35"/>
      <c r="K355" s="17"/>
      <c r="L355" s="17"/>
    </row>
    <row r="356" spans="2:12" ht="12.75" x14ac:dyDescent="0.2">
      <c r="B356" s="52"/>
      <c r="H356" s="35"/>
      <c r="K356" s="17"/>
      <c r="L356" s="17"/>
    </row>
    <row r="357" spans="2:12" ht="12.75" x14ac:dyDescent="0.2">
      <c r="B357" s="52"/>
      <c r="H357" s="35"/>
      <c r="K357" s="17"/>
      <c r="L357" s="17"/>
    </row>
    <row r="358" spans="2:12" ht="12.75" x14ac:dyDescent="0.2">
      <c r="B358" s="52"/>
      <c r="H358" s="35"/>
      <c r="K358" s="17"/>
      <c r="L358" s="17"/>
    </row>
    <row r="359" spans="2:12" ht="12.75" x14ac:dyDescent="0.2">
      <c r="B359" s="52"/>
      <c r="H359" s="35"/>
      <c r="K359" s="17"/>
      <c r="L359" s="17"/>
    </row>
    <row r="360" spans="2:12" ht="12.75" x14ac:dyDescent="0.2">
      <c r="B360" s="52"/>
      <c r="H360" s="35"/>
      <c r="K360" s="17"/>
      <c r="L360" s="17"/>
    </row>
    <row r="361" spans="2:12" ht="12.75" x14ac:dyDescent="0.2">
      <c r="B361" s="52"/>
      <c r="H361" s="35"/>
      <c r="K361" s="17"/>
      <c r="L361" s="17"/>
    </row>
    <row r="362" spans="2:12" ht="12.75" x14ac:dyDescent="0.2">
      <c r="B362" s="52"/>
      <c r="H362" s="35"/>
      <c r="K362" s="17"/>
      <c r="L362" s="17"/>
    </row>
    <row r="363" spans="2:12" ht="12.75" x14ac:dyDescent="0.2">
      <c r="B363" s="52"/>
      <c r="H363" s="35"/>
      <c r="K363" s="17"/>
      <c r="L363" s="17"/>
    </row>
    <row r="364" spans="2:12" ht="12.75" x14ac:dyDescent="0.2">
      <c r="B364" s="52"/>
      <c r="H364" s="35"/>
      <c r="K364" s="17"/>
      <c r="L364" s="17"/>
    </row>
    <row r="365" spans="2:12" ht="12.75" x14ac:dyDescent="0.2">
      <c r="B365" s="52"/>
      <c r="H365" s="35"/>
      <c r="K365" s="17"/>
      <c r="L365" s="17"/>
    </row>
    <row r="366" spans="2:12" ht="12.75" x14ac:dyDescent="0.2">
      <c r="B366" s="52"/>
      <c r="H366" s="35"/>
      <c r="K366" s="17"/>
      <c r="L366" s="17"/>
    </row>
    <row r="367" spans="2:12" ht="12.75" x14ac:dyDescent="0.2">
      <c r="B367" s="52"/>
      <c r="H367" s="35"/>
      <c r="K367" s="17"/>
      <c r="L367" s="17"/>
    </row>
    <row r="368" spans="2:12" ht="12.75" x14ac:dyDescent="0.2">
      <c r="B368" s="52"/>
      <c r="H368" s="35"/>
      <c r="K368" s="17"/>
      <c r="L368" s="17"/>
    </row>
    <row r="369" spans="2:12" ht="12.75" x14ac:dyDescent="0.2">
      <c r="B369" s="52"/>
      <c r="H369" s="35"/>
      <c r="K369" s="17"/>
      <c r="L369" s="17"/>
    </row>
    <row r="370" spans="2:12" ht="12.75" x14ac:dyDescent="0.2">
      <c r="B370" s="52"/>
      <c r="H370" s="35"/>
      <c r="K370" s="17"/>
      <c r="L370" s="17"/>
    </row>
    <row r="371" spans="2:12" ht="12.75" x14ac:dyDescent="0.2">
      <c r="B371" s="52"/>
      <c r="H371" s="35"/>
      <c r="K371" s="17"/>
      <c r="L371" s="17"/>
    </row>
    <row r="372" spans="2:12" ht="12.75" x14ac:dyDescent="0.2">
      <c r="B372" s="52"/>
      <c r="H372" s="35"/>
      <c r="K372" s="17"/>
      <c r="L372" s="17"/>
    </row>
    <row r="373" spans="2:12" ht="12.75" x14ac:dyDescent="0.2">
      <c r="B373" s="52"/>
      <c r="H373" s="35"/>
      <c r="K373" s="17"/>
      <c r="L373" s="17"/>
    </row>
    <row r="374" spans="2:12" ht="12.75" x14ac:dyDescent="0.2">
      <c r="B374" s="52"/>
      <c r="H374" s="35"/>
      <c r="K374" s="17"/>
      <c r="L374" s="17"/>
    </row>
    <row r="375" spans="2:12" ht="12.75" x14ac:dyDescent="0.2">
      <c r="B375" s="52"/>
      <c r="H375" s="35"/>
      <c r="K375" s="17"/>
      <c r="L375" s="17"/>
    </row>
    <row r="376" spans="2:12" ht="12.75" x14ac:dyDescent="0.2">
      <c r="B376" s="52"/>
      <c r="H376" s="35"/>
      <c r="K376" s="17"/>
      <c r="L376" s="17"/>
    </row>
    <row r="377" spans="2:12" ht="12.75" x14ac:dyDescent="0.2">
      <c r="B377" s="52"/>
      <c r="H377" s="35"/>
      <c r="K377" s="17"/>
      <c r="L377" s="17"/>
    </row>
    <row r="378" spans="2:12" ht="12.75" x14ac:dyDescent="0.2">
      <c r="B378" s="52"/>
      <c r="H378" s="35"/>
      <c r="K378" s="17"/>
      <c r="L378" s="17"/>
    </row>
    <row r="379" spans="2:12" ht="12.75" x14ac:dyDescent="0.2">
      <c r="B379" s="52"/>
      <c r="H379" s="35"/>
      <c r="K379" s="17"/>
      <c r="L379" s="17"/>
    </row>
    <row r="380" spans="2:12" ht="12.75" x14ac:dyDescent="0.2">
      <c r="B380" s="52"/>
      <c r="H380" s="35"/>
      <c r="K380" s="17"/>
      <c r="L380" s="17"/>
    </row>
    <row r="381" spans="2:12" ht="12.75" x14ac:dyDescent="0.2">
      <c r="B381" s="52"/>
      <c r="H381" s="35"/>
      <c r="K381" s="17"/>
      <c r="L381" s="17"/>
    </row>
    <row r="382" spans="2:12" ht="12.75" x14ac:dyDescent="0.2">
      <c r="B382" s="52"/>
      <c r="H382" s="35"/>
      <c r="K382" s="17"/>
      <c r="L382" s="17"/>
    </row>
    <row r="383" spans="2:12" ht="12.75" x14ac:dyDescent="0.2">
      <c r="B383" s="52"/>
      <c r="H383" s="35"/>
      <c r="K383" s="17"/>
      <c r="L383" s="17"/>
    </row>
    <row r="384" spans="2:12" ht="12.75" x14ac:dyDescent="0.2">
      <c r="B384" s="52"/>
      <c r="H384" s="35"/>
      <c r="K384" s="17"/>
      <c r="L384" s="17"/>
    </row>
    <row r="385" spans="2:12" ht="12.75" x14ac:dyDescent="0.2">
      <c r="B385" s="52"/>
      <c r="H385" s="35"/>
      <c r="K385" s="17"/>
      <c r="L385" s="17"/>
    </row>
    <row r="386" spans="2:12" ht="12.75" x14ac:dyDescent="0.2">
      <c r="B386" s="52"/>
      <c r="H386" s="35"/>
      <c r="K386" s="17"/>
      <c r="L386" s="17"/>
    </row>
    <row r="387" spans="2:12" ht="12.75" x14ac:dyDescent="0.2">
      <c r="B387" s="52"/>
      <c r="H387" s="35"/>
      <c r="K387" s="17"/>
      <c r="L387" s="17"/>
    </row>
    <row r="388" spans="2:12" ht="12.75" x14ac:dyDescent="0.2">
      <c r="B388" s="52"/>
      <c r="H388" s="35"/>
      <c r="K388" s="17"/>
      <c r="L388" s="17"/>
    </row>
    <row r="389" spans="2:12" ht="12.75" x14ac:dyDescent="0.2">
      <c r="B389" s="52"/>
      <c r="H389" s="35"/>
      <c r="K389" s="17"/>
      <c r="L389" s="17"/>
    </row>
    <row r="390" spans="2:12" ht="12.75" x14ac:dyDescent="0.2">
      <c r="B390" s="52"/>
      <c r="H390" s="35"/>
      <c r="K390" s="17"/>
      <c r="L390" s="17"/>
    </row>
    <row r="391" spans="2:12" ht="12.75" x14ac:dyDescent="0.2">
      <c r="B391" s="52"/>
      <c r="H391" s="35"/>
      <c r="K391" s="17"/>
      <c r="L391" s="17"/>
    </row>
    <row r="392" spans="2:12" ht="12.75" x14ac:dyDescent="0.2">
      <c r="B392" s="52"/>
      <c r="H392" s="35"/>
      <c r="K392" s="17"/>
      <c r="L392" s="17"/>
    </row>
    <row r="393" spans="2:12" ht="12.75" x14ac:dyDescent="0.2">
      <c r="B393" s="52"/>
      <c r="H393" s="35"/>
      <c r="K393" s="17"/>
      <c r="L393" s="17"/>
    </row>
    <row r="394" spans="2:12" ht="12.75" x14ac:dyDescent="0.2">
      <c r="B394" s="52"/>
      <c r="H394" s="35"/>
      <c r="K394" s="17"/>
      <c r="L394" s="17"/>
    </row>
    <row r="395" spans="2:12" ht="12.75" x14ac:dyDescent="0.2">
      <c r="B395" s="52"/>
      <c r="H395" s="35"/>
      <c r="K395" s="17"/>
      <c r="L395" s="17"/>
    </row>
    <row r="396" spans="2:12" ht="12.75" x14ac:dyDescent="0.2">
      <c r="B396" s="52"/>
      <c r="H396" s="35"/>
      <c r="K396" s="17"/>
      <c r="L396" s="17"/>
    </row>
    <row r="397" spans="2:12" ht="12.75" x14ac:dyDescent="0.2">
      <c r="B397" s="52"/>
      <c r="H397" s="35"/>
      <c r="K397" s="17"/>
      <c r="L397" s="17"/>
    </row>
    <row r="398" spans="2:12" ht="12.75" x14ac:dyDescent="0.2">
      <c r="B398" s="52"/>
      <c r="H398" s="35"/>
      <c r="K398" s="17"/>
      <c r="L398" s="17"/>
    </row>
    <row r="399" spans="2:12" ht="12.75" x14ac:dyDescent="0.2">
      <c r="B399" s="52"/>
      <c r="H399" s="35"/>
      <c r="K399" s="17"/>
      <c r="L399" s="17"/>
    </row>
    <row r="400" spans="2:12" ht="12.75" x14ac:dyDescent="0.2">
      <c r="B400" s="52"/>
      <c r="H400" s="35"/>
      <c r="K400" s="17"/>
      <c r="L400" s="17"/>
    </row>
    <row r="401" spans="2:12" ht="12.75" x14ac:dyDescent="0.2">
      <c r="B401" s="52"/>
      <c r="H401" s="35"/>
      <c r="K401" s="17"/>
      <c r="L401" s="17"/>
    </row>
    <row r="402" spans="2:12" ht="12.75" x14ac:dyDescent="0.2">
      <c r="B402" s="52"/>
      <c r="H402" s="35"/>
      <c r="K402" s="17"/>
      <c r="L402" s="17"/>
    </row>
    <row r="403" spans="2:12" ht="12.75" x14ac:dyDescent="0.2">
      <c r="B403" s="52"/>
      <c r="H403" s="35"/>
      <c r="K403" s="17"/>
      <c r="L403" s="17"/>
    </row>
    <row r="404" spans="2:12" ht="12.75" x14ac:dyDescent="0.2">
      <c r="B404" s="52"/>
      <c r="H404" s="35"/>
      <c r="K404" s="17"/>
      <c r="L404" s="17"/>
    </row>
    <row r="405" spans="2:12" ht="12.75" x14ac:dyDescent="0.2">
      <c r="B405" s="52"/>
      <c r="H405" s="35"/>
      <c r="K405" s="17"/>
      <c r="L405" s="17"/>
    </row>
    <row r="406" spans="2:12" ht="12.75" x14ac:dyDescent="0.2">
      <c r="B406" s="52"/>
      <c r="H406" s="35"/>
      <c r="K406" s="17"/>
      <c r="L406" s="17"/>
    </row>
    <row r="407" spans="2:12" ht="12.75" x14ac:dyDescent="0.2">
      <c r="B407" s="52"/>
      <c r="H407" s="35"/>
      <c r="K407" s="17"/>
      <c r="L407" s="17"/>
    </row>
    <row r="408" spans="2:12" ht="12.75" x14ac:dyDescent="0.2">
      <c r="B408" s="52"/>
      <c r="H408" s="35"/>
      <c r="K408" s="17"/>
      <c r="L408" s="17"/>
    </row>
    <row r="409" spans="2:12" ht="12.75" x14ac:dyDescent="0.2">
      <c r="B409" s="52"/>
      <c r="H409" s="35"/>
      <c r="K409" s="17"/>
      <c r="L409" s="17"/>
    </row>
    <row r="410" spans="2:12" ht="12.75" x14ac:dyDescent="0.2">
      <c r="B410" s="52"/>
      <c r="H410" s="35"/>
      <c r="K410" s="17"/>
      <c r="L410" s="17"/>
    </row>
    <row r="411" spans="2:12" ht="12.75" x14ac:dyDescent="0.2">
      <c r="B411" s="52"/>
      <c r="H411" s="35"/>
      <c r="K411" s="17"/>
      <c r="L411" s="17"/>
    </row>
    <row r="412" spans="2:12" ht="12.75" x14ac:dyDescent="0.2">
      <c r="B412" s="52"/>
      <c r="H412" s="35"/>
      <c r="K412" s="17"/>
      <c r="L412" s="17"/>
    </row>
    <row r="413" spans="2:12" ht="12.75" x14ac:dyDescent="0.2">
      <c r="B413" s="52"/>
      <c r="H413" s="35"/>
      <c r="K413" s="17"/>
      <c r="L413" s="17"/>
    </row>
    <row r="414" spans="2:12" ht="12.75" x14ac:dyDescent="0.2">
      <c r="B414" s="52"/>
      <c r="H414" s="35"/>
      <c r="K414" s="17"/>
      <c r="L414" s="17"/>
    </row>
    <row r="415" spans="2:12" ht="12.75" x14ac:dyDescent="0.2">
      <c r="B415" s="52"/>
      <c r="H415" s="35"/>
      <c r="K415" s="17"/>
      <c r="L415" s="17"/>
    </row>
    <row r="416" spans="2:12" ht="12.75" x14ac:dyDescent="0.2">
      <c r="B416" s="52"/>
      <c r="H416" s="35"/>
      <c r="K416" s="17"/>
      <c r="L416" s="17"/>
    </row>
    <row r="417" spans="2:12" ht="12.75" x14ac:dyDescent="0.2">
      <c r="B417" s="52"/>
      <c r="H417" s="35"/>
      <c r="K417" s="17"/>
      <c r="L417" s="17"/>
    </row>
    <row r="418" spans="2:12" ht="12.75" x14ac:dyDescent="0.2">
      <c r="B418" s="52"/>
      <c r="H418" s="35"/>
      <c r="K418" s="17"/>
      <c r="L418" s="17"/>
    </row>
    <row r="419" spans="2:12" ht="12.75" x14ac:dyDescent="0.2">
      <c r="B419" s="52"/>
      <c r="H419" s="35"/>
      <c r="K419" s="17"/>
      <c r="L419" s="17"/>
    </row>
    <row r="420" spans="2:12" ht="12.75" x14ac:dyDescent="0.2">
      <c r="B420" s="52"/>
      <c r="H420" s="35"/>
      <c r="K420" s="17"/>
      <c r="L420" s="17"/>
    </row>
    <row r="421" spans="2:12" ht="12.75" x14ac:dyDescent="0.2">
      <c r="B421" s="52"/>
      <c r="H421" s="35"/>
      <c r="K421" s="17"/>
      <c r="L421" s="17"/>
    </row>
    <row r="422" spans="2:12" ht="12.75" x14ac:dyDescent="0.2">
      <c r="B422" s="52"/>
      <c r="H422" s="35"/>
      <c r="K422" s="17"/>
      <c r="L422" s="17"/>
    </row>
    <row r="423" spans="2:12" ht="12.75" x14ac:dyDescent="0.2">
      <c r="B423" s="52"/>
      <c r="H423" s="35"/>
      <c r="K423" s="17"/>
      <c r="L423" s="17"/>
    </row>
    <row r="424" spans="2:12" ht="12.75" x14ac:dyDescent="0.2">
      <c r="B424" s="52"/>
      <c r="H424" s="35"/>
      <c r="K424" s="17"/>
      <c r="L424" s="17"/>
    </row>
    <row r="425" spans="2:12" ht="12.75" x14ac:dyDescent="0.2">
      <c r="B425" s="52"/>
      <c r="H425" s="35"/>
      <c r="K425" s="17"/>
      <c r="L425" s="17"/>
    </row>
    <row r="426" spans="2:12" ht="12.75" x14ac:dyDescent="0.2">
      <c r="B426" s="52"/>
      <c r="H426" s="35"/>
      <c r="K426" s="17"/>
      <c r="L426" s="17"/>
    </row>
    <row r="427" spans="2:12" ht="12.75" x14ac:dyDescent="0.2">
      <c r="B427" s="52"/>
      <c r="H427" s="35"/>
      <c r="K427" s="17"/>
      <c r="L427" s="17"/>
    </row>
    <row r="428" spans="2:12" ht="12.75" x14ac:dyDescent="0.2">
      <c r="B428" s="52"/>
      <c r="H428" s="35"/>
      <c r="K428" s="17"/>
      <c r="L428" s="17"/>
    </row>
    <row r="429" spans="2:12" ht="12.75" x14ac:dyDescent="0.2">
      <c r="B429" s="52"/>
      <c r="H429" s="35"/>
      <c r="K429" s="17"/>
      <c r="L429" s="17"/>
    </row>
    <row r="430" spans="2:12" ht="12.75" x14ac:dyDescent="0.2">
      <c r="B430" s="52"/>
      <c r="H430" s="35"/>
      <c r="K430" s="17"/>
      <c r="L430" s="17"/>
    </row>
    <row r="431" spans="2:12" ht="12.75" x14ac:dyDescent="0.2">
      <c r="B431" s="52"/>
      <c r="H431" s="35"/>
      <c r="K431" s="17"/>
      <c r="L431" s="17"/>
    </row>
    <row r="432" spans="2:12" ht="12.75" x14ac:dyDescent="0.2">
      <c r="B432" s="52"/>
      <c r="H432" s="35"/>
      <c r="K432" s="17"/>
      <c r="L432" s="17"/>
    </row>
    <row r="433" spans="2:12" ht="12.75" x14ac:dyDescent="0.2">
      <c r="B433" s="52"/>
      <c r="H433" s="35"/>
      <c r="K433" s="17"/>
      <c r="L433" s="17"/>
    </row>
    <row r="434" spans="2:12" ht="12.75" x14ac:dyDescent="0.2">
      <c r="B434" s="52"/>
      <c r="H434" s="35"/>
      <c r="K434" s="17"/>
      <c r="L434" s="17"/>
    </row>
    <row r="435" spans="2:12" ht="12.75" x14ac:dyDescent="0.2">
      <c r="B435" s="52"/>
      <c r="H435" s="35"/>
      <c r="K435" s="17"/>
      <c r="L435" s="17"/>
    </row>
    <row r="436" spans="2:12" ht="12.75" x14ac:dyDescent="0.2">
      <c r="B436" s="52"/>
      <c r="H436" s="35"/>
      <c r="K436" s="17"/>
      <c r="L436" s="17"/>
    </row>
    <row r="437" spans="2:12" ht="12.75" x14ac:dyDescent="0.2">
      <c r="B437" s="52"/>
      <c r="H437" s="35"/>
      <c r="K437" s="17"/>
      <c r="L437" s="17"/>
    </row>
    <row r="438" spans="2:12" ht="12.75" x14ac:dyDescent="0.2">
      <c r="B438" s="52"/>
      <c r="H438" s="35"/>
      <c r="K438" s="17"/>
      <c r="L438" s="17"/>
    </row>
    <row r="439" spans="2:12" ht="12.75" x14ac:dyDescent="0.2">
      <c r="B439" s="52"/>
      <c r="H439" s="35"/>
      <c r="K439" s="17"/>
      <c r="L439" s="17"/>
    </row>
    <row r="440" spans="2:12" ht="12.75" x14ac:dyDescent="0.2">
      <c r="B440" s="52"/>
      <c r="H440" s="35"/>
      <c r="K440" s="17"/>
      <c r="L440" s="17"/>
    </row>
    <row r="441" spans="2:12" ht="12.75" x14ac:dyDescent="0.2">
      <c r="B441" s="52"/>
      <c r="H441" s="35"/>
      <c r="K441" s="17"/>
      <c r="L441" s="17"/>
    </row>
    <row r="442" spans="2:12" ht="12.75" x14ac:dyDescent="0.2">
      <c r="B442" s="52"/>
      <c r="H442" s="35"/>
      <c r="K442" s="17"/>
      <c r="L442" s="17"/>
    </row>
    <row r="443" spans="2:12" ht="12.75" x14ac:dyDescent="0.2">
      <c r="B443" s="52"/>
      <c r="H443" s="35"/>
      <c r="K443" s="17"/>
      <c r="L443" s="17"/>
    </row>
    <row r="444" spans="2:12" ht="12.75" x14ac:dyDescent="0.2">
      <c r="B444" s="52"/>
      <c r="H444" s="35"/>
      <c r="K444" s="17"/>
      <c r="L444" s="17"/>
    </row>
    <row r="445" spans="2:12" ht="12.75" x14ac:dyDescent="0.2">
      <c r="B445" s="52"/>
      <c r="H445" s="35"/>
      <c r="K445" s="17"/>
      <c r="L445" s="17"/>
    </row>
    <row r="446" spans="2:12" ht="12.75" x14ac:dyDescent="0.2">
      <c r="B446" s="52"/>
      <c r="H446" s="35"/>
      <c r="K446" s="17"/>
      <c r="L446" s="17"/>
    </row>
    <row r="447" spans="2:12" ht="12.75" x14ac:dyDescent="0.2">
      <c r="B447" s="52"/>
      <c r="H447" s="35"/>
      <c r="K447" s="17"/>
      <c r="L447" s="17"/>
    </row>
    <row r="448" spans="2:12" ht="12.75" x14ac:dyDescent="0.2">
      <c r="B448" s="52"/>
      <c r="H448" s="35"/>
      <c r="K448" s="17"/>
      <c r="L448" s="17"/>
    </row>
    <row r="449" spans="2:12" ht="12.75" x14ac:dyDescent="0.2">
      <c r="B449" s="52"/>
      <c r="H449" s="35"/>
      <c r="K449" s="17"/>
      <c r="L449" s="17"/>
    </row>
    <row r="450" spans="2:12" ht="12.75" x14ac:dyDescent="0.2">
      <c r="B450" s="52"/>
      <c r="H450" s="35"/>
      <c r="K450" s="17"/>
      <c r="L450" s="17"/>
    </row>
    <row r="451" spans="2:12" ht="12.75" x14ac:dyDescent="0.2">
      <c r="B451" s="52"/>
      <c r="H451" s="35"/>
      <c r="K451" s="17"/>
      <c r="L451" s="17"/>
    </row>
    <row r="452" spans="2:12" ht="12.75" x14ac:dyDescent="0.2">
      <c r="B452" s="52"/>
      <c r="H452" s="35"/>
      <c r="K452" s="17"/>
      <c r="L452" s="17"/>
    </row>
    <row r="453" spans="2:12" ht="12.75" x14ac:dyDescent="0.2">
      <c r="B453" s="52"/>
      <c r="H453" s="35"/>
      <c r="K453" s="17"/>
      <c r="L453" s="17"/>
    </row>
    <row r="454" spans="2:12" ht="12.75" x14ac:dyDescent="0.2">
      <c r="B454" s="52"/>
      <c r="H454" s="35"/>
      <c r="K454" s="17"/>
      <c r="L454" s="17"/>
    </row>
    <row r="455" spans="2:12" ht="12.75" x14ac:dyDescent="0.2">
      <c r="B455" s="52"/>
      <c r="H455" s="35"/>
      <c r="K455" s="17"/>
      <c r="L455" s="17"/>
    </row>
    <row r="456" spans="2:12" ht="12.75" x14ac:dyDescent="0.2">
      <c r="B456" s="52"/>
      <c r="H456" s="35"/>
      <c r="K456" s="17"/>
      <c r="L456" s="17"/>
    </row>
    <row r="457" spans="2:12" ht="12.75" x14ac:dyDescent="0.2">
      <c r="B457" s="52"/>
      <c r="H457" s="35"/>
      <c r="K457" s="17"/>
      <c r="L457" s="17"/>
    </row>
    <row r="458" spans="2:12" ht="12.75" x14ac:dyDescent="0.2">
      <c r="B458" s="52"/>
      <c r="H458" s="35"/>
      <c r="K458" s="17"/>
      <c r="L458" s="17"/>
    </row>
    <row r="459" spans="2:12" ht="12.75" x14ac:dyDescent="0.2">
      <c r="B459" s="52"/>
      <c r="H459" s="35"/>
      <c r="K459" s="17"/>
      <c r="L459" s="17"/>
    </row>
    <row r="460" spans="2:12" ht="12.75" x14ac:dyDescent="0.2">
      <c r="B460" s="52"/>
      <c r="H460" s="35"/>
      <c r="K460" s="17"/>
      <c r="L460" s="17"/>
    </row>
    <row r="461" spans="2:12" ht="12.75" x14ac:dyDescent="0.2">
      <c r="B461" s="52"/>
      <c r="H461" s="35"/>
      <c r="K461" s="17"/>
      <c r="L461" s="17"/>
    </row>
    <row r="462" spans="2:12" ht="12.75" x14ac:dyDescent="0.2">
      <c r="B462" s="52"/>
      <c r="H462" s="35"/>
      <c r="K462" s="17"/>
      <c r="L462" s="17"/>
    </row>
    <row r="463" spans="2:12" ht="12.75" x14ac:dyDescent="0.2">
      <c r="B463" s="52"/>
      <c r="H463" s="35"/>
      <c r="K463" s="17"/>
      <c r="L463" s="17"/>
    </row>
    <row r="464" spans="2:12" ht="12.75" x14ac:dyDescent="0.2">
      <c r="B464" s="52"/>
      <c r="H464" s="35"/>
      <c r="K464" s="17"/>
      <c r="L464" s="17"/>
    </row>
    <row r="465" spans="2:12" ht="12.75" x14ac:dyDescent="0.2">
      <c r="B465" s="52"/>
      <c r="H465" s="35"/>
      <c r="K465" s="17"/>
      <c r="L465" s="17"/>
    </row>
    <row r="466" spans="2:12" ht="12.75" x14ac:dyDescent="0.2">
      <c r="B466" s="52"/>
      <c r="H466" s="35"/>
      <c r="K466" s="17"/>
      <c r="L466" s="17"/>
    </row>
    <row r="467" spans="2:12" ht="12.75" x14ac:dyDescent="0.2">
      <c r="B467" s="52"/>
      <c r="H467" s="35"/>
      <c r="K467" s="17"/>
      <c r="L467" s="17"/>
    </row>
    <row r="468" spans="2:12" ht="12.75" x14ac:dyDescent="0.2">
      <c r="B468" s="52"/>
      <c r="H468" s="35"/>
      <c r="K468" s="17"/>
      <c r="L468" s="17"/>
    </row>
    <row r="469" spans="2:12" ht="12.75" x14ac:dyDescent="0.2">
      <c r="B469" s="52"/>
      <c r="H469" s="35"/>
      <c r="K469" s="17"/>
      <c r="L469" s="17"/>
    </row>
    <row r="470" spans="2:12" ht="12.75" x14ac:dyDescent="0.2">
      <c r="B470" s="52"/>
      <c r="H470" s="35"/>
      <c r="K470" s="17"/>
      <c r="L470" s="17"/>
    </row>
    <row r="471" spans="2:12" ht="12.75" x14ac:dyDescent="0.2">
      <c r="B471" s="52"/>
      <c r="H471" s="35"/>
      <c r="K471" s="17"/>
      <c r="L471" s="17"/>
    </row>
    <row r="472" spans="2:12" ht="12.75" x14ac:dyDescent="0.2">
      <c r="B472" s="52"/>
      <c r="H472" s="35"/>
      <c r="K472" s="17"/>
      <c r="L472" s="17"/>
    </row>
    <row r="473" spans="2:12" ht="12.75" x14ac:dyDescent="0.2">
      <c r="B473" s="52"/>
      <c r="H473" s="35"/>
      <c r="K473" s="17"/>
      <c r="L473" s="17"/>
    </row>
    <row r="474" spans="2:12" ht="12.75" x14ac:dyDescent="0.2">
      <c r="B474" s="52"/>
      <c r="H474" s="35"/>
      <c r="K474" s="17"/>
      <c r="L474" s="17"/>
    </row>
    <row r="475" spans="2:12" ht="12.75" x14ac:dyDescent="0.2">
      <c r="B475" s="52"/>
      <c r="H475" s="35"/>
      <c r="K475" s="17"/>
      <c r="L475" s="17"/>
    </row>
    <row r="476" spans="2:12" ht="12.75" x14ac:dyDescent="0.2">
      <c r="B476" s="52"/>
      <c r="H476" s="35"/>
      <c r="K476" s="17"/>
      <c r="L476" s="17"/>
    </row>
    <row r="477" spans="2:12" ht="12.75" x14ac:dyDescent="0.2">
      <c r="B477" s="52"/>
      <c r="H477" s="35"/>
      <c r="K477" s="17"/>
      <c r="L477" s="17"/>
    </row>
    <row r="478" spans="2:12" ht="12.75" x14ac:dyDescent="0.2">
      <c r="B478" s="52"/>
      <c r="H478" s="35"/>
      <c r="K478" s="17"/>
      <c r="L478" s="17"/>
    </row>
    <row r="479" spans="2:12" ht="12.75" x14ac:dyDescent="0.2">
      <c r="B479" s="52"/>
      <c r="H479" s="35"/>
      <c r="K479" s="17"/>
      <c r="L479" s="17"/>
    </row>
    <row r="480" spans="2:12" ht="12.75" x14ac:dyDescent="0.2">
      <c r="B480" s="52"/>
      <c r="H480" s="35"/>
      <c r="K480" s="17"/>
      <c r="L480" s="17"/>
    </row>
    <row r="481" spans="2:12" ht="12.75" x14ac:dyDescent="0.2">
      <c r="B481" s="52"/>
      <c r="H481" s="35"/>
      <c r="K481" s="17"/>
      <c r="L481" s="17"/>
    </row>
    <row r="482" spans="2:12" ht="12.75" x14ac:dyDescent="0.2">
      <c r="B482" s="52"/>
      <c r="H482" s="35"/>
      <c r="K482" s="17"/>
      <c r="L482" s="17"/>
    </row>
    <row r="483" spans="2:12" ht="12.75" x14ac:dyDescent="0.2">
      <c r="B483" s="52"/>
      <c r="H483" s="35"/>
      <c r="K483" s="17"/>
      <c r="L483" s="17"/>
    </row>
    <row r="484" spans="2:12" ht="12.75" x14ac:dyDescent="0.2">
      <c r="B484" s="52"/>
      <c r="H484" s="35"/>
      <c r="K484" s="17"/>
      <c r="L484" s="17"/>
    </row>
    <row r="485" spans="2:12" ht="12.75" x14ac:dyDescent="0.2">
      <c r="B485" s="52"/>
      <c r="H485" s="35"/>
      <c r="K485" s="17"/>
      <c r="L485" s="17"/>
    </row>
    <row r="486" spans="2:12" ht="12.75" x14ac:dyDescent="0.2">
      <c r="B486" s="52"/>
      <c r="H486" s="35"/>
      <c r="K486" s="17"/>
      <c r="L486" s="17"/>
    </row>
    <row r="487" spans="2:12" ht="12.75" x14ac:dyDescent="0.2">
      <c r="B487" s="52"/>
      <c r="H487" s="35"/>
      <c r="K487" s="17"/>
      <c r="L487" s="17"/>
    </row>
    <row r="488" spans="2:12" ht="12.75" x14ac:dyDescent="0.2">
      <c r="B488" s="52"/>
      <c r="H488" s="35"/>
      <c r="K488" s="17"/>
      <c r="L488" s="17"/>
    </row>
    <row r="489" spans="2:12" ht="12.75" x14ac:dyDescent="0.2">
      <c r="B489" s="52"/>
      <c r="H489" s="35"/>
      <c r="K489" s="17"/>
      <c r="L489" s="17"/>
    </row>
    <row r="490" spans="2:12" ht="12.75" x14ac:dyDescent="0.2">
      <c r="B490" s="52"/>
      <c r="H490" s="35"/>
      <c r="K490" s="17"/>
      <c r="L490" s="17"/>
    </row>
    <row r="491" spans="2:12" ht="12.75" x14ac:dyDescent="0.2">
      <c r="B491" s="52"/>
      <c r="H491" s="35"/>
      <c r="K491" s="17"/>
      <c r="L491" s="17"/>
    </row>
    <row r="492" spans="2:12" ht="12.75" x14ac:dyDescent="0.2">
      <c r="B492" s="52"/>
      <c r="H492" s="35"/>
      <c r="K492" s="17"/>
      <c r="L492" s="17"/>
    </row>
    <row r="493" spans="2:12" ht="12.75" x14ac:dyDescent="0.2">
      <c r="B493" s="52"/>
      <c r="H493" s="35"/>
      <c r="K493" s="17"/>
      <c r="L493" s="17"/>
    </row>
    <row r="494" spans="2:12" ht="12.75" x14ac:dyDescent="0.2">
      <c r="B494" s="52"/>
      <c r="H494" s="35"/>
      <c r="K494" s="17"/>
      <c r="L494" s="17"/>
    </row>
    <row r="495" spans="2:12" ht="12.75" x14ac:dyDescent="0.2">
      <c r="B495" s="52"/>
      <c r="H495" s="35"/>
      <c r="K495" s="17"/>
      <c r="L495" s="17"/>
    </row>
    <row r="496" spans="2:12" ht="12.75" x14ac:dyDescent="0.2">
      <c r="B496" s="52"/>
      <c r="H496" s="35"/>
      <c r="K496" s="17"/>
      <c r="L496" s="17"/>
    </row>
    <row r="497" spans="2:12" ht="12.75" x14ac:dyDescent="0.2">
      <c r="B497" s="52"/>
      <c r="H497" s="35"/>
      <c r="K497" s="17"/>
      <c r="L497" s="17"/>
    </row>
    <row r="498" spans="2:12" ht="12.75" x14ac:dyDescent="0.2">
      <c r="B498" s="52"/>
      <c r="H498" s="35"/>
      <c r="K498" s="17"/>
      <c r="L498" s="17"/>
    </row>
    <row r="499" spans="2:12" ht="12.75" x14ac:dyDescent="0.2">
      <c r="B499" s="52"/>
      <c r="H499" s="35"/>
      <c r="K499" s="17"/>
      <c r="L499" s="17"/>
    </row>
    <row r="500" spans="2:12" ht="12.75" x14ac:dyDescent="0.2">
      <c r="B500" s="52"/>
      <c r="H500" s="35"/>
      <c r="K500" s="17"/>
      <c r="L500" s="17"/>
    </row>
    <row r="501" spans="2:12" ht="12.75" x14ac:dyDescent="0.2">
      <c r="B501" s="52"/>
      <c r="H501" s="35"/>
      <c r="K501" s="17"/>
      <c r="L501" s="17"/>
    </row>
    <row r="502" spans="2:12" ht="12.75" x14ac:dyDescent="0.2">
      <c r="B502" s="52"/>
      <c r="H502" s="35"/>
      <c r="K502" s="17"/>
      <c r="L502" s="17"/>
    </row>
    <row r="503" spans="2:12" ht="12.75" x14ac:dyDescent="0.2">
      <c r="B503" s="52"/>
      <c r="H503" s="35"/>
      <c r="K503" s="17"/>
      <c r="L503" s="17"/>
    </row>
    <row r="504" spans="2:12" ht="12.75" x14ac:dyDescent="0.2">
      <c r="B504" s="52"/>
      <c r="H504" s="35"/>
      <c r="K504" s="17"/>
      <c r="L504" s="17"/>
    </row>
    <row r="505" spans="2:12" ht="12.75" x14ac:dyDescent="0.2">
      <c r="B505" s="52"/>
      <c r="H505" s="35"/>
      <c r="K505" s="17"/>
      <c r="L505" s="17"/>
    </row>
    <row r="506" spans="2:12" ht="12.75" x14ac:dyDescent="0.2">
      <c r="B506" s="52"/>
      <c r="H506" s="35"/>
      <c r="K506" s="17"/>
      <c r="L506" s="17"/>
    </row>
    <row r="507" spans="2:12" ht="12.75" x14ac:dyDescent="0.2">
      <c r="B507" s="52"/>
      <c r="H507" s="35"/>
      <c r="K507" s="17"/>
      <c r="L507" s="17"/>
    </row>
    <row r="508" spans="2:12" ht="12.75" x14ac:dyDescent="0.2">
      <c r="B508" s="52"/>
      <c r="H508" s="35"/>
      <c r="K508" s="17"/>
      <c r="L508" s="17"/>
    </row>
    <row r="509" spans="2:12" ht="12.75" x14ac:dyDescent="0.2">
      <c r="B509" s="52"/>
      <c r="H509" s="35"/>
      <c r="K509" s="17"/>
      <c r="L509" s="17"/>
    </row>
    <row r="510" spans="2:12" ht="12.75" x14ac:dyDescent="0.2">
      <c r="B510" s="52"/>
      <c r="H510" s="35"/>
      <c r="K510" s="17"/>
      <c r="L510" s="17"/>
    </row>
    <row r="511" spans="2:12" ht="12.75" x14ac:dyDescent="0.2">
      <c r="B511" s="52"/>
      <c r="H511" s="35"/>
      <c r="K511" s="17"/>
      <c r="L511" s="17"/>
    </row>
    <row r="512" spans="2:12" ht="12.75" x14ac:dyDescent="0.2">
      <c r="B512" s="52"/>
      <c r="H512" s="35"/>
      <c r="K512" s="17"/>
      <c r="L512" s="17"/>
    </row>
    <row r="513" spans="2:12" ht="12.75" x14ac:dyDescent="0.2">
      <c r="B513" s="52"/>
      <c r="H513" s="35"/>
      <c r="K513" s="17"/>
      <c r="L513" s="17"/>
    </row>
    <row r="514" spans="2:12" ht="12.75" x14ac:dyDescent="0.2">
      <c r="B514" s="52"/>
      <c r="H514" s="35"/>
      <c r="K514" s="17"/>
      <c r="L514" s="17"/>
    </row>
    <row r="515" spans="2:12" ht="12.75" x14ac:dyDescent="0.2">
      <c r="B515" s="52"/>
      <c r="H515" s="35"/>
      <c r="K515" s="17"/>
      <c r="L515" s="17"/>
    </row>
    <row r="516" spans="2:12" ht="12.75" x14ac:dyDescent="0.2">
      <c r="B516" s="52"/>
      <c r="H516" s="35"/>
      <c r="K516" s="17"/>
      <c r="L516" s="17"/>
    </row>
    <row r="517" spans="2:12" ht="12.75" x14ac:dyDescent="0.2">
      <c r="B517" s="52"/>
      <c r="H517" s="35"/>
      <c r="K517" s="17"/>
      <c r="L517" s="17"/>
    </row>
    <row r="518" spans="2:12" ht="12.75" x14ac:dyDescent="0.2">
      <c r="B518" s="52"/>
      <c r="H518" s="35"/>
      <c r="K518" s="17"/>
      <c r="L518" s="17"/>
    </row>
    <row r="519" spans="2:12" ht="12.75" x14ac:dyDescent="0.2">
      <c r="B519" s="52"/>
      <c r="H519" s="35"/>
      <c r="K519" s="17"/>
      <c r="L519" s="17"/>
    </row>
    <row r="520" spans="2:12" ht="12.75" x14ac:dyDescent="0.2">
      <c r="B520" s="52"/>
      <c r="H520" s="35"/>
      <c r="K520" s="17"/>
      <c r="L520" s="17"/>
    </row>
    <row r="521" spans="2:12" ht="12.75" x14ac:dyDescent="0.2">
      <c r="B521" s="52"/>
      <c r="H521" s="35"/>
      <c r="K521" s="17"/>
      <c r="L521" s="17"/>
    </row>
    <row r="522" spans="2:12" ht="12.75" x14ac:dyDescent="0.2">
      <c r="B522" s="52"/>
      <c r="H522" s="35"/>
      <c r="K522" s="17"/>
      <c r="L522" s="17"/>
    </row>
    <row r="523" spans="2:12" ht="12.75" x14ac:dyDescent="0.2">
      <c r="B523" s="52"/>
      <c r="H523" s="35"/>
      <c r="K523" s="17"/>
      <c r="L523" s="17"/>
    </row>
    <row r="524" spans="2:12" ht="12.75" x14ac:dyDescent="0.2">
      <c r="B524" s="52"/>
      <c r="H524" s="35"/>
      <c r="K524" s="17"/>
      <c r="L524" s="17"/>
    </row>
    <row r="525" spans="2:12" ht="12.75" x14ac:dyDescent="0.2">
      <c r="B525" s="52"/>
      <c r="H525" s="35"/>
      <c r="K525" s="17"/>
      <c r="L525" s="17"/>
    </row>
    <row r="526" spans="2:12" ht="12.75" x14ac:dyDescent="0.2">
      <c r="B526" s="52"/>
      <c r="H526" s="35"/>
      <c r="K526" s="17"/>
      <c r="L526" s="17"/>
    </row>
    <row r="527" spans="2:12" ht="12.75" x14ac:dyDescent="0.2">
      <c r="B527" s="52"/>
      <c r="H527" s="35"/>
      <c r="K527" s="17"/>
      <c r="L527" s="17"/>
    </row>
    <row r="528" spans="2:12" ht="12.75" x14ac:dyDescent="0.2">
      <c r="B528" s="52"/>
      <c r="H528" s="35"/>
      <c r="K528" s="17"/>
      <c r="L528" s="17"/>
    </row>
    <row r="529" spans="2:12" ht="12.75" x14ac:dyDescent="0.2">
      <c r="B529" s="52"/>
      <c r="H529" s="35"/>
      <c r="K529" s="17"/>
      <c r="L529" s="17"/>
    </row>
    <row r="530" spans="2:12" ht="12.75" x14ac:dyDescent="0.2">
      <c r="B530" s="52"/>
      <c r="H530" s="35"/>
      <c r="K530" s="17"/>
      <c r="L530" s="17"/>
    </row>
    <row r="531" spans="2:12" ht="12.75" x14ac:dyDescent="0.2">
      <c r="B531" s="52"/>
      <c r="H531" s="35"/>
      <c r="K531" s="17"/>
      <c r="L531" s="17"/>
    </row>
    <row r="532" spans="2:12" ht="12.75" x14ac:dyDescent="0.2">
      <c r="B532" s="52"/>
      <c r="H532" s="35"/>
      <c r="K532" s="17"/>
      <c r="L532" s="17"/>
    </row>
    <row r="533" spans="2:12" ht="12.75" x14ac:dyDescent="0.2">
      <c r="B533" s="52"/>
      <c r="H533" s="35"/>
      <c r="K533" s="17"/>
      <c r="L533" s="17"/>
    </row>
    <row r="534" spans="2:12" ht="12.75" x14ac:dyDescent="0.2">
      <c r="B534" s="52"/>
      <c r="H534" s="35"/>
      <c r="K534" s="17"/>
      <c r="L534" s="17"/>
    </row>
    <row r="535" spans="2:12" ht="12.75" x14ac:dyDescent="0.2">
      <c r="B535" s="52"/>
      <c r="H535" s="35"/>
      <c r="K535" s="17"/>
      <c r="L535" s="17"/>
    </row>
    <row r="536" spans="2:12" ht="12.75" x14ac:dyDescent="0.2">
      <c r="B536" s="52"/>
      <c r="H536" s="35"/>
      <c r="K536" s="17"/>
      <c r="L536" s="17"/>
    </row>
    <row r="537" spans="2:12" ht="12.75" x14ac:dyDescent="0.2">
      <c r="B537" s="52"/>
      <c r="H537" s="35"/>
      <c r="K537" s="17"/>
      <c r="L537" s="17"/>
    </row>
    <row r="538" spans="2:12" ht="12.75" x14ac:dyDescent="0.2">
      <c r="B538" s="52"/>
      <c r="H538" s="35"/>
      <c r="K538" s="17"/>
      <c r="L538" s="17"/>
    </row>
    <row r="539" spans="2:12" ht="12.75" x14ac:dyDescent="0.2">
      <c r="B539" s="52"/>
      <c r="H539" s="35"/>
      <c r="K539" s="17"/>
      <c r="L539" s="17"/>
    </row>
    <row r="540" spans="2:12" ht="12.75" x14ac:dyDescent="0.2">
      <c r="B540" s="52"/>
      <c r="H540" s="35"/>
      <c r="K540" s="17"/>
      <c r="L540" s="17"/>
    </row>
    <row r="541" spans="2:12" ht="12.75" x14ac:dyDescent="0.2">
      <c r="B541" s="52"/>
      <c r="H541" s="35"/>
      <c r="K541" s="17"/>
      <c r="L541" s="17"/>
    </row>
    <row r="542" spans="2:12" ht="12.75" x14ac:dyDescent="0.2">
      <c r="B542" s="52"/>
      <c r="H542" s="35"/>
      <c r="K542" s="17"/>
      <c r="L542" s="17"/>
    </row>
    <row r="543" spans="2:12" ht="12.75" x14ac:dyDescent="0.2">
      <c r="B543" s="52"/>
      <c r="H543" s="35"/>
      <c r="K543" s="17"/>
      <c r="L543" s="17"/>
    </row>
    <row r="544" spans="2:12" ht="12.75" x14ac:dyDescent="0.2">
      <c r="B544" s="52"/>
      <c r="H544" s="35"/>
      <c r="K544" s="17"/>
      <c r="L544" s="17"/>
    </row>
    <row r="545" spans="2:12" ht="12.75" x14ac:dyDescent="0.2">
      <c r="B545" s="52"/>
      <c r="H545" s="35"/>
      <c r="K545" s="17"/>
      <c r="L545" s="17"/>
    </row>
    <row r="546" spans="2:12" ht="12.75" x14ac:dyDescent="0.2">
      <c r="B546" s="52"/>
      <c r="H546" s="35"/>
      <c r="K546" s="17"/>
      <c r="L546" s="17"/>
    </row>
    <row r="547" spans="2:12" ht="12.75" x14ac:dyDescent="0.2">
      <c r="B547" s="52"/>
      <c r="H547" s="35"/>
      <c r="K547" s="17"/>
      <c r="L547" s="17"/>
    </row>
    <row r="548" spans="2:12" ht="12.75" x14ac:dyDescent="0.2">
      <c r="B548" s="52"/>
      <c r="H548" s="35"/>
      <c r="K548" s="17"/>
      <c r="L548" s="17"/>
    </row>
    <row r="549" spans="2:12" ht="12.75" x14ac:dyDescent="0.2">
      <c r="B549" s="52"/>
      <c r="H549" s="35"/>
      <c r="K549" s="17"/>
      <c r="L549" s="17"/>
    </row>
    <row r="550" spans="2:12" ht="12.75" x14ac:dyDescent="0.2">
      <c r="B550" s="52"/>
      <c r="H550" s="35"/>
      <c r="K550" s="17"/>
      <c r="L550" s="17"/>
    </row>
    <row r="551" spans="2:12" ht="12.75" x14ac:dyDescent="0.2">
      <c r="B551" s="52"/>
      <c r="H551" s="35"/>
      <c r="K551" s="17"/>
      <c r="L551" s="17"/>
    </row>
    <row r="552" spans="2:12" ht="12.75" x14ac:dyDescent="0.2">
      <c r="B552" s="52"/>
      <c r="H552" s="35"/>
      <c r="K552" s="17"/>
      <c r="L552" s="17"/>
    </row>
    <row r="553" spans="2:12" ht="12.75" x14ac:dyDescent="0.2">
      <c r="B553" s="52"/>
      <c r="H553" s="35"/>
      <c r="K553" s="17"/>
      <c r="L553" s="17"/>
    </row>
    <row r="554" spans="2:12" ht="12.75" x14ac:dyDescent="0.2">
      <c r="B554" s="52"/>
      <c r="H554" s="35"/>
      <c r="K554" s="17"/>
      <c r="L554" s="17"/>
    </row>
    <row r="555" spans="2:12" ht="12.75" x14ac:dyDescent="0.2">
      <c r="B555" s="52"/>
      <c r="H555" s="35"/>
      <c r="K555" s="17"/>
      <c r="L555" s="17"/>
    </row>
    <row r="556" spans="2:12" ht="12.75" x14ac:dyDescent="0.2">
      <c r="B556" s="52"/>
      <c r="H556" s="35"/>
      <c r="K556" s="17"/>
      <c r="L556" s="17"/>
    </row>
    <row r="557" spans="2:12" ht="12.75" x14ac:dyDescent="0.2">
      <c r="B557" s="52"/>
      <c r="H557" s="35"/>
      <c r="K557" s="17"/>
      <c r="L557" s="17"/>
    </row>
    <row r="558" spans="2:12" ht="12.75" x14ac:dyDescent="0.2">
      <c r="B558" s="52"/>
      <c r="H558" s="35"/>
      <c r="K558" s="17"/>
      <c r="L558" s="17"/>
    </row>
    <row r="559" spans="2:12" ht="12.75" x14ac:dyDescent="0.2">
      <c r="B559" s="52"/>
      <c r="H559" s="35"/>
      <c r="K559" s="17"/>
      <c r="L559" s="17"/>
    </row>
    <row r="560" spans="2:12" ht="12.75" x14ac:dyDescent="0.2">
      <c r="B560" s="52"/>
      <c r="H560" s="35"/>
      <c r="K560" s="17"/>
      <c r="L560" s="17"/>
    </row>
    <row r="561" spans="2:12" ht="12.75" x14ac:dyDescent="0.2">
      <c r="B561" s="52"/>
      <c r="H561" s="35"/>
      <c r="K561" s="17"/>
      <c r="L561" s="17"/>
    </row>
    <row r="562" spans="2:12" ht="12.75" x14ac:dyDescent="0.2">
      <c r="B562" s="52"/>
      <c r="H562" s="35"/>
      <c r="K562" s="17"/>
      <c r="L562" s="17"/>
    </row>
    <row r="563" spans="2:12" ht="12.75" x14ac:dyDescent="0.2">
      <c r="B563" s="52"/>
      <c r="H563" s="35"/>
      <c r="K563" s="17"/>
      <c r="L563" s="17"/>
    </row>
    <row r="564" spans="2:12" ht="12.75" x14ac:dyDescent="0.2">
      <c r="B564" s="52"/>
      <c r="H564" s="35"/>
      <c r="K564" s="17"/>
      <c r="L564" s="17"/>
    </row>
    <row r="565" spans="2:12" ht="12.75" x14ac:dyDescent="0.2">
      <c r="B565" s="52"/>
      <c r="H565" s="35"/>
      <c r="K565" s="17"/>
      <c r="L565" s="17"/>
    </row>
    <row r="566" spans="2:12" ht="12.75" x14ac:dyDescent="0.2">
      <c r="B566" s="52"/>
      <c r="H566" s="35"/>
      <c r="K566" s="17"/>
      <c r="L566" s="17"/>
    </row>
    <row r="567" spans="2:12" ht="12.75" x14ac:dyDescent="0.2">
      <c r="B567" s="52"/>
      <c r="H567" s="35"/>
      <c r="K567" s="17"/>
      <c r="L567" s="17"/>
    </row>
    <row r="568" spans="2:12" ht="12.75" x14ac:dyDescent="0.2">
      <c r="B568" s="52"/>
      <c r="H568" s="35"/>
      <c r="K568" s="17"/>
      <c r="L568" s="17"/>
    </row>
    <row r="569" spans="2:12" ht="12.75" x14ac:dyDescent="0.2">
      <c r="B569" s="52"/>
      <c r="H569" s="35"/>
      <c r="K569" s="17"/>
      <c r="L569" s="17"/>
    </row>
    <row r="570" spans="2:12" ht="12.75" x14ac:dyDescent="0.2">
      <c r="B570" s="52"/>
      <c r="H570" s="35"/>
      <c r="K570" s="17"/>
      <c r="L570" s="17"/>
    </row>
    <row r="571" spans="2:12" ht="12.75" x14ac:dyDescent="0.2">
      <c r="B571" s="52"/>
      <c r="H571" s="35"/>
      <c r="K571" s="17"/>
      <c r="L571" s="17"/>
    </row>
    <row r="572" spans="2:12" ht="12.75" x14ac:dyDescent="0.2">
      <c r="B572" s="52"/>
      <c r="H572" s="35"/>
      <c r="K572" s="17"/>
      <c r="L572" s="17"/>
    </row>
    <row r="573" spans="2:12" ht="12.75" x14ac:dyDescent="0.2">
      <c r="B573" s="52"/>
      <c r="H573" s="35"/>
      <c r="K573" s="17"/>
      <c r="L573" s="17"/>
    </row>
    <row r="574" spans="2:12" ht="12.75" x14ac:dyDescent="0.2">
      <c r="B574" s="52"/>
      <c r="H574" s="35"/>
      <c r="K574" s="17"/>
      <c r="L574" s="17"/>
    </row>
    <row r="575" spans="2:12" ht="12.75" x14ac:dyDescent="0.2">
      <c r="B575" s="52"/>
      <c r="H575" s="35"/>
      <c r="K575" s="17"/>
      <c r="L575" s="17"/>
    </row>
    <row r="576" spans="2:12" ht="12.75" x14ac:dyDescent="0.2">
      <c r="B576" s="52"/>
      <c r="H576" s="35"/>
      <c r="K576" s="17"/>
      <c r="L576" s="17"/>
    </row>
    <row r="577" spans="2:12" ht="12.75" x14ac:dyDescent="0.2">
      <c r="B577" s="52"/>
      <c r="H577" s="35"/>
      <c r="K577" s="17"/>
      <c r="L577" s="17"/>
    </row>
    <row r="578" spans="2:12" ht="12.75" x14ac:dyDescent="0.2">
      <c r="B578" s="52"/>
      <c r="H578" s="35"/>
      <c r="K578" s="17"/>
      <c r="L578" s="17"/>
    </row>
    <row r="579" spans="2:12" ht="12.75" x14ac:dyDescent="0.2">
      <c r="B579" s="52"/>
      <c r="H579" s="35"/>
      <c r="K579" s="17"/>
      <c r="L579" s="17"/>
    </row>
    <row r="580" spans="2:12" ht="12.75" x14ac:dyDescent="0.2">
      <c r="B580" s="52"/>
      <c r="H580" s="35"/>
      <c r="K580" s="17"/>
      <c r="L580" s="17"/>
    </row>
    <row r="581" spans="2:12" ht="12.75" x14ac:dyDescent="0.2">
      <c r="B581" s="52"/>
      <c r="H581" s="35"/>
      <c r="K581" s="17"/>
      <c r="L581" s="17"/>
    </row>
    <row r="582" spans="2:12" ht="12.75" x14ac:dyDescent="0.2">
      <c r="B582" s="52"/>
      <c r="H582" s="35"/>
      <c r="K582" s="17"/>
      <c r="L582" s="17"/>
    </row>
    <row r="583" spans="2:12" ht="12.75" x14ac:dyDescent="0.2">
      <c r="B583" s="52"/>
      <c r="H583" s="35"/>
      <c r="K583" s="17"/>
      <c r="L583" s="17"/>
    </row>
    <row r="584" spans="2:12" ht="12.75" x14ac:dyDescent="0.2">
      <c r="B584" s="52"/>
      <c r="H584" s="35"/>
      <c r="K584" s="17"/>
      <c r="L584" s="17"/>
    </row>
    <row r="585" spans="2:12" ht="12.75" x14ac:dyDescent="0.2">
      <c r="B585" s="52"/>
      <c r="H585" s="35"/>
      <c r="K585" s="17"/>
      <c r="L585" s="17"/>
    </row>
    <row r="586" spans="2:12" ht="12.75" x14ac:dyDescent="0.2">
      <c r="B586" s="52"/>
      <c r="H586" s="35"/>
      <c r="K586" s="17"/>
      <c r="L586" s="17"/>
    </row>
    <row r="587" spans="2:12" ht="12.75" x14ac:dyDescent="0.2">
      <c r="B587" s="52"/>
      <c r="H587" s="35"/>
      <c r="K587" s="17"/>
      <c r="L587" s="17"/>
    </row>
    <row r="588" spans="2:12" ht="12.75" x14ac:dyDescent="0.2">
      <c r="B588" s="52"/>
      <c r="H588" s="35"/>
      <c r="K588" s="17"/>
      <c r="L588" s="17"/>
    </row>
    <row r="589" spans="2:12" ht="12.75" x14ac:dyDescent="0.2">
      <c r="B589" s="52"/>
      <c r="H589" s="35"/>
      <c r="K589" s="17"/>
      <c r="L589" s="17"/>
    </row>
    <row r="590" spans="2:12" ht="12.75" x14ac:dyDescent="0.2">
      <c r="B590" s="52"/>
      <c r="H590" s="35"/>
      <c r="K590" s="17"/>
      <c r="L590" s="17"/>
    </row>
    <row r="591" spans="2:12" ht="12.75" x14ac:dyDescent="0.2">
      <c r="B591" s="52"/>
      <c r="H591" s="35"/>
      <c r="K591" s="17"/>
      <c r="L591" s="17"/>
    </row>
    <row r="592" spans="2:12" ht="12.75" x14ac:dyDescent="0.2">
      <c r="B592" s="52"/>
      <c r="H592" s="35"/>
      <c r="K592" s="17"/>
      <c r="L592" s="17"/>
    </row>
    <row r="593" spans="2:12" ht="12.75" x14ac:dyDescent="0.2">
      <c r="B593" s="52"/>
      <c r="H593" s="35"/>
      <c r="K593" s="17"/>
      <c r="L593" s="17"/>
    </row>
    <row r="594" spans="2:12" ht="12.75" x14ac:dyDescent="0.2">
      <c r="B594" s="52"/>
      <c r="H594" s="35"/>
      <c r="K594" s="17"/>
      <c r="L594" s="17"/>
    </row>
    <row r="595" spans="2:12" ht="12.75" x14ac:dyDescent="0.2">
      <c r="B595" s="52"/>
      <c r="H595" s="35"/>
      <c r="K595" s="17"/>
      <c r="L595" s="17"/>
    </row>
    <row r="596" spans="2:12" ht="12.75" x14ac:dyDescent="0.2">
      <c r="B596" s="52"/>
      <c r="H596" s="35"/>
      <c r="K596" s="17"/>
      <c r="L596" s="17"/>
    </row>
    <row r="597" spans="2:12" ht="12.75" x14ac:dyDescent="0.2">
      <c r="B597" s="52"/>
      <c r="H597" s="35"/>
      <c r="K597" s="17"/>
      <c r="L597" s="17"/>
    </row>
    <row r="598" spans="2:12" ht="12.75" x14ac:dyDescent="0.2">
      <c r="B598" s="52"/>
      <c r="H598" s="35"/>
      <c r="K598" s="17"/>
      <c r="L598" s="17"/>
    </row>
    <row r="599" spans="2:12" ht="12.75" x14ac:dyDescent="0.2">
      <c r="B599" s="52"/>
      <c r="H599" s="35"/>
      <c r="K599" s="17"/>
      <c r="L599" s="17"/>
    </row>
    <row r="600" spans="2:12" ht="12.75" x14ac:dyDescent="0.2">
      <c r="B600" s="52"/>
      <c r="H600" s="35"/>
      <c r="K600" s="17"/>
      <c r="L600" s="17"/>
    </row>
    <row r="601" spans="2:12" ht="12.75" x14ac:dyDescent="0.2">
      <c r="B601" s="52"/>
      <c r="H601" s="35"/>
      <c r="K601" s="17"/>
      <c r="L601" s="17"/>
    </row>
    <row r="602" spans="2:12" ht="12.75" x14ac:dyDescent="0.2">
      <c r="B602" s="52"/>
      <c r="H602" s="35"/>
      <c r="K602" s="17"/>
      <c r="L602" s="17"/>
    </row>
    <row r="603" spans="2:12" ht="12.75" x14ac:dyDescent="0.2">
      <c r="B603" s="52"/>
      <c r="H603" s="35"/>
      <c r="K603" s="17"/>
      <c r="L603" s="17"/>
    </row>
    <row r="604" spans="2:12" ht="12.75" x14ac:dyDescent="0.2">
      <c r="B604" s="52"/>
      <c r="H604" s="35"/>
      <c r="K604" s="17"/>
      <c r="L604" s="17"/>
    </row>
    <row r="605" spans="2:12" ht="12.75" x14ac:dyDescent="0.2">
      <c r="B605" s="52"/>
      <c r="H605" s="35"/>
      <c r="K605" s="17"/>
      <c r="L605" s="17"/>
    </row>
    <row r="606" spans="2:12" ht="12.75" x14ac:dyDescent="0.2">
      <c r="B606" s="52"/>
      <c r="H606" s="35"/>
      <c r="K606" s="17"/>
      <c r="L606" s="17"/>
    </row>
    <row r="607" spans="2:12" ht="12.75" x14ac:dyDescent="0.2">
      <c r="B607" s="52"/>
      <c r="H607" s="35"/>
      <c r="K607" s="17"/>
      <c r="L607" s="17"/>
    </row>
    <row r="608" spans="2:12" ht="12.75" x14ac:dyDescent="0.2">
      <c r="B608" s="52"/>
      <c r="H608" s="35"/>
      <c r="K608" s="17"/>
      <c r="L608" s="17"/>
    </row>
    <row r="609" spans="2:12" ht="12.75" x14ac:dyDescent="0.2">
      <c r="B609" s="52"/>
      <c r="H609" s="35"/>
      <c r="K609" s="17"/>
      <c r="L609" s="17"/>
    </row>
    <row r="610" spans="2:12" ht="12.75" x14ac:dyDescent="0.2">
      <c r="B610" s="52"/>
      <c r="H610" s="35"/>
      <c r="K610" s="17"/>
      <c r="L610" s="17"/>
    </row>
    <row r="611" spans="2:12" ht="12.75" x14ac:dyDescent="0.2">
      <c r="B611" s="52"/>
      <c r="H611" s="35"/>
      <c r="K611" s="17"/>
      <c r="L611" s="17"/>
    </row>
    <row r="612" spans="2:12" ht="12.75" x14ac:dyDescent="0.2">
      <c r="B612" s="52"/>
      <c r="H612" s="35"/>
      <c r="K612" s="17"/>
      <c r="L612" s="17"/>
    </row>
    <row r="613" spans="2:12" ht="12.75" x14ac:dyDescent="0.2">
      <c r="B613" s="52"/>
      <c r="H613" s="35"/>
      <c r="K613" s="17"/>
      <c r="L613" s="17"/>
    </row>
    <row r="614" spans="2:12" ht="12.75" x14ac:dyDescent="0.2">
      <c r="B614" s="52"/>
      <c r="H614" s="35"/>
      <c r="K614" s="17"/>
      <c r="L614" s="17"/>
    </row>
    <row r="615" spans="2:12" ht="12.75" x14ac:dyDescent="0.2">
      <c r="B615" s="52"/>
      <c r="H615" s="35"/>
      <c r="K615" s="17"/>
      <c r="L615" s="17"/>
    </row>
    <row r="616" spans="2:12" ht="12.75" x14ac:dyDescent="0.2">
      <c r="B616" s="52"/>
      <c r="H616" s="35"/>
      <c r="K616" s="17"/>
      <c r="L616" s="17"/>
    </row>
    <row r="617" spans="2:12" ht="12.75" x14ac:dyDescent="0.2">
      <c r="B617" s="52"/>
      <c r="H617" s="35"/>
      <c r="K617" s="17"/>
      <c r="L617" s="17"/>
    </row>
    <row r="618" spans="2:12" ht="12.75" x14ac:dyDescent="0.2">
      <c r="B618" s="52"/>
      <c r="H618" s="35"/>
      <c r="K618" s="17"/>
      <c r="L618" s="17"/>
    </row>
    <row r="619" spans="2:12" ht="12.75" x14ac:dyDescent="0.2">
      <c r="B619" s="52"/>
      <c r="H619" s="35"/>
      <c r="K619" s="17"/>
      <c r="L619" s="17"/>
    </row>
    <row r="620" spans="2:12" ht="12.75" x14ac:dyDescent="0.2">
      <c r="B620" s="52"/>
      <c r="H620" s="35"/>
      <c r="K620" s="17"/>
      <c r="L620" s="17"/>
    </row>
    <row r="621" spans="2:12" ht="12.75" x14ac:dyDescent="0.2">
      <c r="B621" s="52"/>
      <c r="H621" s="35"/>
      <c r="K621" s="17"/>
      <c r="L621" s="17"/>
    </row>
    <row r="622" spans="2:12" ht="12.75" x14ac:dyDescent="0.2">
      <c r="B622" s="52"/>
      <c r="H622" s="35"/>
      <c r="K622" s="17"/>
      <c r="L622" s="17"/>
    </row>
    <row r="623" spans="2:12" ht="12.75" x14ac:dyDescent="0.2">
      <c r="B623" s="52"/>
      <c r="H623" s="35"/>
      <c r="K623" s="17"/>
      <c r="L623" s="17"/>
    </row>
    <row r="624" spans="2:12" ht="12.75" x14ac:dyDescent="0.2">
      <c r="B624" s="52"/>
      <c r="H624" s="35"/>
      <c r="K624" s="17"/>
      <c r="L624" s="17"/>
    </row>
    <row r="625" spans="2:12" ht="12.75" x14ac:dyDescent="0.2">
      <c r="B625" s="52"/>
      <c r="H625" s="35"/>
      <c r="K625" s="17"/>
      <c r="L625" s="17"/>
    </row>
    <row r="626" spans="2:12" ht="12.75" x14ac:dyDescent="0.2">
      <c r="B626" s="52"/>
      <c r="H626" s="35"/>
      <c r="K626" s="17"/>
      <c r="L626" s="17"/>
    </row>
    <row r="627" spans="2:12" ht="12.75" x14ac:dyDescent="0.2">
      <c r="B627" s="52"/>
      <c r="H627" s="35"/>
      <c r="K627" s="17"/>
      <c r="L627" s="17"/>
    </row>
    <row r="628" spans="2:12" ht="12.75" x14ac:dyDescent="0.2">
      <c r="B628" s="52"/>
      <c r="H628" s="35"/>
      <c r="K628" s="17"/>
      <c r="L628" s="17"/>
    </row>
    <row r="629" spans="2:12" ht="12.75" x14ac:dyDescent="0.2">
      <c r="B629" s="52"/>
      <c r="H629" s="35"/>
      <c r="K629" s="17"/>
      <c r="L629" s="17"/>
    </row>
    <row r="630" spans="2:12" ht="12.75" x14ac:dyDescent="0.2">
      <c r="B630" s="52"/>
      <c r="H630" s="35"/>
      <c r="K630" s="17"/>
      <c r="L630" s="17"/>
    </row>
    <row r="631" spans="2:12" ht="12.75" x14ac:dyDescent="0.2">
      <c r="B631" s="52"/>
      <c r="H631" s="35"/>
      <c r="K631" s="17"/>
      <c r="L631" s="17"/>
    </row>
    <row r="632" spans="2:12" ht="12.75" x14ac:dyDescent="0.2">
      <c r="B632" s="52"/>
      <c r="H632" s="35"/>
      <c r="K632" s="17"/>
      <c r="L632" s="17"/>
    </row>
    <row r="633" spans="2:12" ht="12.75" x14ac:dyDescent="0.2">
      <c r="B633" s="52"/>
      <c r="H633" s="35"/>
      <c r="K633" s="17"/>
      <c r="L633" s="17"/>
    </row>
    <row r="634" spans="2:12" ht="12.75" x14ac:dyDescent="0.2">
      <c r="B634" s="52"/>
      <c r="H634" s="35"/>
      <c r="K634" s="17"/>
      <c r="L634" s="17"/>
    </row>
    <row r="635" spans="2:12" ht="12.75" x14ac:dyDescent="0.2">
      <c r="B635" s="52"/>
      <c r="H635" s="35"/>
      <c r="K635" s="17"/>
      <c r="L635" s="17"/>
    </row>
    <row r="636" spans="2:12" ht="12.75" x14ac:dyDescent="0.2">
      <c r="B636" s="52"/>
      <c r="H636" s="35"/>
      <c r="K636" s="17"/>
      <c r="L636" s="17"/>
    </row>
    <row r="637" spans="2:12" ht="12.75" x14ac:dyDescent="0.2">
      <c r="B637" s="52"/>
      <c r="H637" s="35"/>
      <c r="K637" s="17"/>
      <c r="L637" s="17"/>
    </row>
    <row r="638" spans="2:12" ht="12.75" x14ac:dyDescent="0.2">
      <c r="B638" s="52"/>
      <c r="H638" s="35"/>
      <c r="K638" s="17"/>
      <c r="L638" s="17"/>
    </row>
    <row r="639" spans="2:12" ht="12.75" x14ac:dyDescent="0.2">
      <c r="B639" s="52"/>
      <c r="H639" s="35"/>
      <c r="K639" s="17"/>
      <c r="L639" s="17"/>
    </row>
    <row r="640" spans="2:12" ht="12.75" x14ac:dyDescent="0.2">
      <c r="B640" s="52"/>
      <c r="H640" s="35"/>
      <c r="K640" s="17"/>
      <c r="L640" s="17"/>
    </row>
    <row r="641" spans="2:12" ht="12.75" x14ac:dyDescent="0.2">
      <c r="B641" s="52"/>
      <c r="H641" s="35"/>
      <c r="K641" s="17"/>
      <c r="L641" s="17"/>
    </row>
    <row r="642" spans="2:12" ht="12.75" x14ac:dyDescent="0.2">
      <c r="B642" s="52"/>
      <c r="H642" s="35"/>
      <c r="K642" s="17"/>
      <c r="L642" s="17"/>
    </row>
    <row r="643" spans="2:12" ht="12.75" x14ac:dyDescent="0.2">
      <c r="B643" s="52"/>
      <c r="H643" s="35"/>
      <c r="K643" s="17"/>
      <c r="L643" s="17"/>
    </row>
    <row r="644" spans="2:12" ht="12.75" x14ac:dyDescent="0.2">
      <c r="B644" s="52"/>
      <c r="H644" s="35"/>
      <c r="K644" s="17"/>
      <c r="L644" s="17"/>
    </row>
    <row r="645" spans="2:12" ht="12.75" x14ac:dyDescent="0.2">
      <c r="B645" s="52"/>
      <c r="H645" s="35"/>
      <c r="K645" s="17"/>
      <c r="L645" s="17"/>
    </row>
    <row r="646" spans="2:12" ht="12.75" x14ac:dyDescent="0.2">
      <c r="B646" s="52"/>
      <c r="H646" s="35"/>
      <c r="K646" s="17"/>
      <c r="L646" s="17"/>
    </row>
    <row r="647" spans="2:12" ht="12.75" x14ac:dyDescent="0.2">
      <c r="B647" s="52"/>
      <c r="H647" s="35"/>
      <c r="K647" s="17"/>
      <c r="L647" s="17"/>
    </row>
    <row r="648" spans="2:12" ht="12.75" x14ac:dyDescent="0.2">
      <c r="B648" s="52"/>
      <c r="H648" s="35"/>
      <c r="K648" s="17"/>
      <c r="L648" s="17"/>
    </row>
    <row r="649" spans="2:12" ht="12.75" x14ac:dyDescent="0.2">
      <c r="B649" s="52"/>
      <c r="H649" s="35"/>
      <c r="K649" s="17"/>
      <c r="L649" s="17"/>
    </row>
    <row r="650" spans="2:12" ht="12.75" x14ac:dyDescent="0.2">
      <c r="B650" s="52"/>
      <c r="H650" s="35"/>
      <c r="K650" s="17"/>
      <c r="L650" s="17"/>
    </row>
    <row r="651" spans="2:12" ht="12.75" x14ac:dyDescent="0.2">
      <c r="B651" s="52"/>
      <c r="H651" s="35"/>
      <c r="K651" s="17"/>
      <c r="L651" s="17"/>
    </row>
    <row r="652" spans="2:12" ht="12.75" x14ac:dyDescent="0.2">
      <c r="B652" s="52"/>
      <c r="H652" s="35"/>
      <c r="K652" s="17"/>
      <c r="L652" s="17"/>
    </row>
    <row r="653" spans="2:12" ht="12.75" x14ac:dyDescent="0.2">
      <c r="B653" s="52"/>
      <c r="H653" s="35"/>
      <c r="K653" s="17"/>
      <c r="L653" s="17"/>
    </row>
    <row r="654" spans="2:12" ht="12.75" x14ac:dyDescent="0.2">
      <c r="B654" s="52"/>
      <c r="H654" s="35"/>
      <c r="K654" s="17"/>
      <c r="L654" s="17"/>
    </row>
    <row r="655" spans="2:12" ht="12.75" x14ac:dyDescent="0.2">
      <c r="B655" s="52"/>
      <c r="H655" s="35"/>
      <c r="K655" s="17"/>
      <c r="L655" s="17"/>
    </row>
    <row r="656" spans="2:12" ht="12.75" x14ac:dyDescent="0.2">
      <c r="B656" s="52"/>
      <c r="H656" s="35"/>
      <c r="K656" s="17"/>
      <c r="L656" s="17"/>
    </row>
    <row r="657" spans="2:12" ht="12.75" x14ac:dyDescent="0.2">
      <c r="B657" s="52"/>
      <c r="H657" s="35"/>
      <c r="K657" s="17"/>
      <c r="L657" s="17"/>
    </row>
    <row r="658" spans="2:12" ht="12.75" x14ac:dyDescent="0.2">
      <c r="B658" s="52"/>
      <c r="H658" s="35"/>
      <c r="K658" s="17"/>
      <c r="L658" s="17"/>
    </row>
    <row r="659" spans="2:12" ht="12.75" x14ac:dyDescent="0.2">
      <c r="B659" s="52"/>
      <c r="H659" s="35"/>
      <c r="K659" s="17"/>
      <c r="L659" s="17"/>
    </row>
    <row r="660" spans="2:12" ht="12.75" x14ac:dyDescent="0.2">
      <c r="B660" s="52"/>
      <c r="H660" s="35"/>
      <c r="K660" s="17"/>
      <c r="L660" s="17"/>
    </row>
    <row r="661" spans="2:12" ht="12.75" x14ac:dyDescent="0.2">
      <c r="B661" s="52"/>
      <c r="H661" s="35"/>
      <c r="K661" s="17"/>
      <c r="L661" s="17"/>
    </row>
    <row r="662" spans="2:12" ht="12.75" x14ac:dyDescent="0.2">
      <c r="B662" s="52"/>
      <c r="H662" s="35"/>
      <c r="K662" s="17"/>
      <c r="L662" s="17"/>
    </row>
    <row r="663" spans="2:12" ht="12.75" x14ac:dyDescent="0.2">
      <c r="B663" s="52"/>
      <c r="H663" s="35"/>
      <c r="K663" s="17"/>
      <c r="L663" s="17"/>
    </row>
    <row r="664" spans="2:12" ht="12.75" x14ac:dyDescent="0.2">
      <c r="B664" s="52"/>
      <c r="H664" s="35"/>
      <c r="K664" s="17"/>
      <c r="L664" s="17"/>
    </row>
    <row r="665" spans="2:12" ht="12.75" x14ac:dyDescent="0.2">
      <c r="B665" s="52"/>
      <c r="H665" s="35"/>
      <c r="K665" s="17"/>
      <c r="L665" s="17"/>
    </row>
    <row r="666" spans="2:12" ht="12.75" x14ac:dyDescent="0.2">
      <c r="B666" s="52"/>
      <c r="H666" s="35"/>
      <c r="K666" s="17"/>
      <c r="L666" s="17"/>
    </row>
    <row r="667" spans="2:12" ht="12.75" x14ac:dyDescent="0.2">
      <c r="B667" s="52"/>
      <c r="H667" s="35"/>
      <c r="K667" s="17"/>
      <c r="L667" s="17"/>
    </row>
    <row r="668" spans="2:12" ht="12.75" x14ac:dyDescent="0.2">
      <c r="B668" s="52"/>
      <c r="H668" s="35"/>
      <c r="K668" s="17"/>
      <c r="L668" s="17"/>
    </row>
    <row r="669" spans="2:12" ht="12.75" x14ac:dyDescent="0.2">
      <c r="B669" s="52"/>
      <c r="H669" s="35"/>
      <c r="K669" s="17"/>
      <c r="L669" s="17"/>
    </row>
    <row r="670" spans="2:12" ht="12.75" x14ac:dyDescent="0.2">
      <c r="B670" s="52"/>
      <c r="H670" s="35"/>
      <c r="K670" s="17"/>
      <c r="L670" s="17"/>
    </row>
    <row r="671" spans="2:12" ht="12.75" x14ac:dyDescent="0.2">
      <c r="B671" s="52"/>
      <c r="H671" s="35"/>
      <c r="K671" s="17"/>
      <c r="L671" s="17"/>
    </row>
    <row r="672" spans="2:12" ht="12.75" x14ac:dyDescent="0.2">
      <c r="B672" s="52"/>
      <c r="H672" s="35"/>
      <c r="K672" s="17"/>
      <c r="L672" s="17"/>
    </row>
    <row r="673" spans="2:12" ht="12.75" x14ac:dyDescent="0.2">
      <c r="B673" s="52"/>
      <c r="H673" s="35"/>
      <c r="K673" s="17"/>
      <c r="L673" s="17"/>
    </row>
    <row r="674" spans="2:12" ht="12.75" x14ac:dyDescent="0.2">
      <c r="B674" s="52"/>
      <c r="H674" s="35"/>
      <c r="K674" s="17"/>
      <c r="L674" s="17"/>
    </row>
    <row r="675" spans="2:12" ht="12.75" x14ac:dyDescent="0.2">
      <c r="B675" s="52"/>
      <c r="H675" s="35"/>
      <c r="K675" s="17"/>
      <c r="L675" s="17"/>
    </row>
    <row r="676" spans="2:12" ht="12.75" x14ac:dyDescent="0.2">
      <c r="B676" s="52"/>
      <c r="H676" s="35"/>
      <c r="K676" s="17"/>
      <c r="L676" s="17"/>
    </row>
    <row r="677" spans="2:12" ht="12.75" x14ac:dyDescent="0.2">
      <c r="B677" s="52"/>
      <c r="H677" s="35"/>
      <c r="K677" s="17"/>
      <c r="L677" s="17"/>
    </row>
    <row r="678" spans="2:12" ht="12.75" x14ac:dyDescent="0.2">
      <c r="B678" s="52"/>
      <c r="H678" s="35"/>
      <c r="K678" s="17"/>
      <c r="L678" s="17"/>
    </row>
    <row r="679" spans="2:12" ht="12.75" x14ac:dyDescent="0.2">
      <c r="B679" s="52"/>
      <c r="H679" s="35"/>
      <c r="K679" s="17"/>
      <c r="L679" s="17"/>
    </row>
    <row r="680" spans="2:12" ht="12.75" x14ac:dyDescent="0.2">
      <c r="B680" s="52"/>
      <c r="H680" s="35"/>
      <c r="K680" s="17"/>
      <c r="L680" s="17"/>
    </row>
    <row r="681" spans="2:12" ht="12.75" x14ac:dyDescent="0.2">
      <c r="B681" s="52"/>
      <c r="H681" s="35"/>
      <c r="K681" s="17"/>
      <c r="L681" s="17"/>
    </row>
    <row r="682" spans="2:12" ht="12.75" x14ac:dyDescent="0.2">
      <c r="B682" s="52"/>
      <c r="H682" s="35"/>
      <c r="K682" s="17"/>
      <c r="L682" s="17"/>
    </row>
    <row r="683" spans="2:12" ht="12.75" x14ac:dyDescent="0.2">
      <c r="B683" s="52"/>
      <c r="H683" s="35"/>
      <c r="K683" s="17"/>
      <c r="L683" s="17"/>
    </row>
    <row r="684" spans="2:12" ht="12.75" x14ac:dyDescent="0.2">
      <c r="B684" s="52"/>
      <c r="H684" s="35"/>
      <c r="K684" s="17"/>
      <c r="L684" s="17"/>
    </row>
    <row r="685" spans="2:12" ht="12.75" x14ac:dyDescent="0.2">
      <c r="B685" s="52"/>
      <c r="H685" s="35"/>
      <c r="K685" s="17"/>
      <c r="L685" s="17"/>
    </row>
    <row r="686" spans="2:12" ht="12.75" x14ac:dyDescent="0.2">
      <c r="B686" s="52"/>
      <c r="H686" s="35"/>
      <c r="K686" s="17"/>
      <c r="L686" s="17"/>
    </row>
    <row r="687" spans="2:12" ht="12.75" x14ac:dyDescent="0.2">
      <c r="B687" s="52"/>
      <c r="H687" s="35"/>
      <c r="K687" s="17"/>
      <c r="L687" s="17"/>
    </row>
    <row r="688" spans="2:12" ht="12.75" x14ac:dyDescent="0.2">
      <c r="B688" s="52"/>
      <c r="H688" s="35"/>
      <c r="K688" s="17"/>
      <c r="L688" s="17"/>
    </row>
    <row r="689" spans="2:12" ht="12.75" x14ac:dyDescent="0.2">
      <c r="B689" s="52"/>
      <c r="H689" s="35"/>
      <c r="K689" s="17"/>
      <c r="L689" s="17"/>
    </row>
    <row r="690" spans="2:12" ht="12.75" x14ac:dyDescent="0.2">
      <c r="B690" s="52"/>
      <c r="H690" s="35"/>
      <c r="K690" s="17"/>
      <c r="L690" s="17"/>
    </row>
    <row r="691" spans="2:12" ht="12.75" x14ac:dyDescent="0.2">
      <c r="B691" s="52"/>
      <c r="H691" s="35"/>
      <c r="K691" s="17"/>
      <c r="L691" s="17"/>
    </row>
    <row r="692" spans="2:12" ht="12.75" x14ac:dyDescent="0.2">
      <c r="B692" s="52"/>
      <c r="H692" s="35"/>
      <c r="K692" s="17"/>
      <c r="L692" s="17"/>
    </row>
    <row r="693" spans="2:12" ht="12.75" x14ac:dyDescent="0.2">
      <c r="B693" s="52"/>
      <c r="H693" s="35"/>
      <c r="K693" s="17"/>
      <c r="L693" s="17"/>
    </row>
    <row r="694" spans="2:12" ht="12.75" x14ac:dyDescent="0.2">
      <c r="B694" s="52"/>
      <c r="H694" s="35"/>
      <c r="K694" s="17"/>
      <c r="L694" s="17"/>
    </row>
    <row r="695" spans="2:12" ht="12.75" x14ac:dyDescent="0.2">
      <c r="B695" s="52"/>
      <c r="H695" s="35"/>
      <c r="K695" s="17"/>
      <c r="L695" s="17"/>
    </row>
    <row r="696" spans="2:12" ht="12.75" x14ac:dyDescent="0.2">
      <c r="B696" s="52"/>
      <c r="H696" s="35"/>
      <c r="K696" s="17"/>
      <c r="L696" s="17"/>
    </row>
    <row r="697" spans="2:12" ht="12.75" x14ac:dyDescent="0.2">
      <c r="B697" s="52"/>
      <c r="H697" s="35"/>
      <c r="K697" s="17"/>
      <c r="L697" s="17"/>
    </row>
    <row r="698" spans="2:12" ht="12.75" x14ac:dyDescent="0.2">
      <c r="B698" s="52"/>
      <c r="H698" s="35"/>
      <c r="K698" s="17"/>
      <c r="L698" s="17"/>
    </row>
    <row r="699" spans="2:12" ht="12.75" x14ac:dyDescent="0.2">
      <c r="B699" s="52"/>
      <c r="H699" s="35"/>
      <c r="K699" s="17"/>
      <c r="L699" s="17"/>
    </row>
    <row r="700" spans="2:12" ht="12.75" x14ac:dyDescent="0.2">
      <c r="B700" s="52"/>
      <c r="H700" s="35"/>
      <c r="K700" s="17"/>
      <c r="L700" s="17"/>
    </row>
    <row r="701" spans="2:12" ht="12.75" x14ac:dyDescent="0.2">
      <c r="B701" s="52"/>
      <c r="H701" s="35"/>
      <c r="K701" s="17"/>
      <c r="L701" s="17"/>
    </row>
    <row r="702" spans="2:12" ht="12.75" x14ac:dyDescent="0.2">
      <c r="B702" s="52"/>
      <c r="H702" s="35"/>
      <c r="K702" s="17"/>
      <c r="L702" s="17"/>
    </row>
    <row r="703" spans="2:12" ht="12.75" x14ac:dyDescent="0.2">
      <c r="B703" s="52"/>
      <c r="H703" s="35"/>
      <c r="K703" s="17"/>
      <c r="L703" s="17"/>
    </row>
    <row r="704" spans="2:12" ht="12.75" x14ac:dyDescent="0.2">
      <c r="B704" s="52"/>
      <c r="H704" s="35"/>
      <c r="K704" s="17"/>
      <c r="L704" s="17"/>
    </row>
    <row r="705" spans="2:12" ht="12.75" x14ac:dyDescent="0.2">
      <c r="B705" s="52"/>
      <c r="H705" s="35"/>
      <c r="K705" s="17"/>
      <c r="L705" s="17"/>
    </row>
    <row r="706" spans="2:12" ht="12.75" x14ac:dyDescent="0.2">
      <c r="B706" s="52"/>
      <c r="H706" s="35"/>
      <c r="K706" s="17"/>
      <c r="L706" s="17"/>
    </row>
    <row r="707" spans="2:12" ht="12.75" x14ac:dyDescent="0.2">
      <c r="B707" s="52"/>
      <c r="H707" s="35"/>
      <c r="K707" s="17"/>
      <c r="L707" s="17"/>
    </row>
    <row r="708" spans="2:12" ht="12.75" x14ac:dyDescent="0.2">
      <c r="B708" s="52"/>
      <c r="H708" s="35"/>
      <c r="K708" s="17"/>
      <c r="L708" s="17"/>
    </row>
    <row r="709" spans="2:12" ht="12.75" x14ac:dyDescent="0.2">
      <c r="B709" s="52"/>
      <c r="H709" s="35"/>
      <c r="K709" s="17"/>
      <c r="L709" s="17"/>
    </row>
    <row r="710" spans="2:12" ht="12.75" x14ac:dyDescent="0.2">
      <c r="B710" s="52"/>
      <c r="H710" s="35"/>
      <c r="K710" s="17"/>
      <c r="L710" s="17"/>
    </row>
    <row r="711" spans="2:12" ht="12.75" x14ac:dyDescent="0.2">
      <c r="B711" s="52"/>
      <c r="H711" s="35"/>
      <c r="K711" s="17"/>
      <c r="L711" s="17"/>
    </row>
    <row r="712" spans="2:12" ht="12.75" x14ac:dyDescent="0.2">
      <c r="B712" s="52"/>
      <c r="H712" s="35"/>
      <c r="K712" s="17"/>
      <c r="L712" s="17"/>
    </row>
    <row r="713" spans="2:12" ht="12.75" x14ac:dyDescent="0.2">
      <c r="B713" s="52"/>
      <c r="H713" s="35"/>
      <c r="K713" s="17"/>
      <c r="L713" s="17"/>
    </row>
    <row r="714" spans="2:12" ht="12.75" x14ac:dyDescent="0.2">
      <c r="B714" s="52"/>
      <c r="H714" s="35"/>
      <c r="K714" s="17"/>
      <c r="L714" s="17"/>
    </row>
    <row r="715" spans="2:12" ht="12.75" x14ac:dyDescent="0.2">
      <c r="B715" s="52"/>
      <c r="H715" s="35"/>
      <c r="K715" s="17"/>
      <c r="L715" s="17"/>
    </row>
    <row r="716" spans="2:12" ht="12.75" x14ac:dyDescent="0.2">
      <c r="B716" s="52"/>
      <c r="H716" s="35"/>
      <c r="K716" s="17"/>
      <c r="L716" s="17"/>
    </row>
    <row r="717" spans="2:12" ht="12.75" x14ac:dyDescent="0.2">
      <c r="B717" s="52"/>
      <c r="H717" s="35"/>
      <c r="K717" s="17"/>
      <c r="L717" s="17"/>
    </row>
    <row r="718" spans="2:12" ht="12.75" x14ac:dyDescent="0.2">
      <c r="B718" s="52"/>
      <c r="H718" s="35"/>
      <c r="K718" s="17"/>
      <c r="L718" s="17"/>
    </row>
    <row r="719" spans="2:12" ht="12.75" x14ac:dyDescent="0.2">
      <c r="B719" s="52"/>
      <c r="H719" s="35"/>
      <c r="K719" s="17"/>
      <c r="L719" s="17"/>
    </row>
    <row r="720" spans="2:12" ht="12.75" x14ac:dyDescent="0.2">
      <c r="B720" s="52"/>
      <c r="H720" s="35"/>
      <c r="K720" s="17"/>
      <c r="L720" s="17"/>
    </row>
    <row r="721" spans="2:12" ht="12.75" x14ac:dyDescent="0.2">
      <c r="B721" s="52"/>
      <c r="H721" s="35"/>
      <c r="K721" s="17"/>
      <c r="L721" s="17"/>
    </row>
    <row r="722" spans="2:12" ht="12.75" x14ac:dyDescent="0.2">
      <c r="B722" s="52"/>
      <c r="H722" s="35"/>
      <c r="K722" s="17"/>
      <c r="L722" s="17"/>
    </row>
    <row r="723" spans="2:12" ht="12.75" x14ac:dyDescent="0.2">
      <c r="B723" s="52"/>
      <c r="H723" s="35"/>
      <c r="K723" s="17"/>
      <c r="L723" s="17"/>
    </row>
    <row r="724" spans="2:12" ht="12.75" x14ac:dyDescent="0.2">
      <c r="B724" s="52"/>
      <c r="H724" s="35"/>
      <c r="K724" s="17"/>
      <c r="L724" s="17"/>
    </row>
    <row r="725" spans="2:12" ht="12.75" x14ac:dyDescent="0.2">
      <c r="B725" s="52"/>
      <c r="H725" s="35"/>
      <c r="K725" s="17"/>
      <c r="L725" s="17"/>
    </row>
    <row r="726" spans="2:12" ht="12.75" x14ac:dyDescent="0.2">
      <c r="B726" s="52"/>
      <c r="H726" s="35"/>
      <c r="K726" s="17"/>
      <c r="L726" s="17"/>
    </row>
    <row r="727" spans="2:12" ht="12.75" x14ac:dyDescent="0.2">
      <c r="B727" s="52"/>
      <c r="H727" s="35"/>
      <c r="K727" s="17"/>
      <c r="L727" s="17"/>
    </row>
    <row r="728" spans="2:12" ht="12.75" x14ac:dyDescent="0.2">
      <c r="B728" s="52"/>
      <c r="H728" s="35"/>
      <c r="K728" s="17"/>
      <c r="L728" s="17"/>
    </row>
    <row r="729" spans="2:12" ht="12.75" x14ac:dyDescent="0.2">
      <c r="B729" s="52"/>
      <c r="H729" s="35"/>
      <c r="K729" s="17"/>
      <c r="L729" s="17"/>
    </row>
    <row r="730" spans="2:12" ht="12.75" x14ac:dyDescent="0.2">
      <c r="B730" s="52"/>
      <c r="H730" s="35"/>
      <c r="K730" s="17"/>
      <c r="L730" s="17"/>
    </row>
    <row r="731" spans="2:12" ht="12.75" x14ac:dyDescent="0.2">
      <c r="B731" s="52"/>
      <c r="H731" s="35"/>
      <c r="K731" s="17"/>
      <c r="L731" s="17"/>
    </row>
    <row r="732" spans="2:12" ht="12.75" x14ac:dyDescent="0.2">
      <c r="B732" s="52"/>
      <c r="H732" s="35"/>
      <c r="K732" s="17"/>
      <c r="L732" s="17"/>
    </row>
    <row r="733" spans="2:12" ht="12.75" x14ac:dyDescent="0.2">
      <c r="B733" s="52"/>
      <c r="H733" s="35"/>
      <c r="K733" s="17"/>
      <c r="L733" s="17"/>
    </row>
    <row r="734" spans="2:12" ht="12.75" x14ac:dyDescent="0.2">
      <c r="B734" s="52"/>
      <c r="H734" s="35"/>
      <c r="K734" s="17"/>
      <c r="L734" s="17"/>
    </row>
    <row r="735" spans="2:12" ht="12.75" x14ac:dyDescent="0.2">
      <c r="B735" s="52"/>
      <c r="H735" s="35"/>
      <c r="K735" s="17"/>
      <c r="L735" s="17"/>
    </row>
    <row r="736" spans="2:12" ht="12.75" x14ac:dyDescent="0.2">
      <c r="B736" s="52"/>
      <c r="H736" s="35"/>
      <c r="K736" s="17"/>
      <c r="L736" s="17"/>
    </row>
    <row r="737" spans="2:12" ht="12.75" x14ac:dyDescent="0.2">
      <c r="B737" s="52"/>
      <c r="H737" s="35"/>
      <c r="K737" s="17"/>
      <c r="L737" s="17"/>
    </row>
    <row r="738" spans="2:12" ht="12.75" x14ac:dyDescent="0.2">
      <c r="B738" s="52"/>
      <c r="H738" s="35"/>
      <c r="K738" s="17"/>
      <c r="L738" s="17"/>
    </row>
    <row r="739" spans="2:12" ht="12.75" x14ac:dyDescent="0.2">
      <c r="B739" s="52"/>
      <c r="H739" s="35"/>
      <c r="K739" s="17"/>
      <c r="L739" s="17"/>
    </row>
    <row r="740" spans="2:12" ht="12.75" x14ac:dyDescent="0.2">
      <c r="B740" s="52"/>
      <c r="H740" s="35"/>
      <c r="K740" s="17"/>
      <c r="L740" s="17"/>
    </row>
    <row r="741" spans="2:12" ht="12.75" x14ac:dyDescent="0.2">
      <c r="B741" s="52"/>
      <c r="H741" s="35"/>
      <c r="K741" s="17"/>
      <c r="L741" s="17"/>
    </row>
    <row r="742" spans="2:12" ht="12.75" x14ac:dyDescent="0.2">
      <c r="B742" s="52"/>
      <c r="H742" s="35"/>
      <c r="K742" s="17"/>
      <c r="L742" s="17"/>
    </row>
    <row r="743" spans="2:12" ht="12.75" x14ac:dyDescent="0.2">
      <c r="B743" s="52"/>
      <c r="H743" s="35"/>
      <c r="K743" s="17"/>
      <c r="L743" s="17"/>
    </row>
    <row r="744" spans="2:12" ht="12.75" x14ac:dyDescent="0.2">
      <c r="B744" s="52"/>
      <c r="H744" s="35"/>
      <c r="K744" s="17"/>
      <c r="L744" s="17"/>
    </row>
    <row r="745" spans="2:12" ht="12.75" x14ac:dyDescent="0.2">
      <c r="B745" s="52"/>
      <c r="H745" s="35"/>
      <c r="K745" s="17"/>
      <c r="L745" s="17"/>
    </row>
    <row r="746" spans="2:12" ht="12.75" x14ac:dyDescent="0.2">
      <c r="B746" s="52"/>
      <c r="H746" s="35"/>
      <c r="K746" s="17"/>
      <c r="L746" s="17"/>
    </row>
    <row r="747" spans="2:12" ht="12.75" x14ac:dyDescent="0.2">
      <c r="B747" s="52"/>
      <c r="H747" s="35"/>
      <c r="K747" s="17"/>
      <c r="L747" s="17"/>
    </row>
    <row r="748" spans="2:12" ht="12.75" x14ac:dyDescent="0.2">
      <c r="B748" s="52"/>
      <c r="H748" s="35"/>
      <c r="K748" s="17"/>
      <c r="L748" s="17"/>
    </row>
    <row r="749" spans="2:12" ht="12.75" x14ac:dyDescent="0.2">
      <c r="B749" s="52"/>
      <c r="H749" s="35"/>
      <c r="K749" s="17"/>
      <c r="L749" s="17"/>
    </row>
    <row r="750" spans="2:12" ht="12.75" x14ac:dyDescent="0.2">
      <c r="B750" s="52"/>
      <c r="H750" s="35"/>
      <c r="K750" s="17"/>
      <c r="L750" s="17"/>
    </row>
    <row r="751" spans="2:12" ht="12.75" x14ac:dyDescent="0.2">
      <c r="B751" s="52"/>
      <c r="H751" s="35"/>
      <c r="K751" s="17"/>
      <c r="L751" s="17"/>
    </row>
    <row r="752" spans="2:12" ht="12.75" x14ac:dyDescent="0.2">
      <c r="B752" s="52"/>
      <c r="H752" s="35"/>
      <c r="K752" s="17"/>
      <c r="L752" s="17"/>
    </row>
    <row r="753" spans="2:12" ht="12.75" x14ac:dyDescent="0.2">
      <c r="B753" s="52"/>
      <c r="H753" s="35"/>
      <c r="K753" s="17"/>
      <c r="L753" s="17"/>
    </row>
    <row r="754" spans="2:12" ht="12.75" x14ac:dyDescent="0.2">
      <c r="B754" s="52"/>
      <c r="H754" s="35"/>
      <c r="K754" s="17"/>
      <c r="L754" s="17"/>
    </row>
    <row r="755" spans="2:12" ht="12.75" x14ac:dyDescent="0.2">
      <c r="B755" s="52"/>
      <c r="H755" s="35"/>
      <c r="K755" s="17"/>
      <c r="L755" s="17"/>
    </row>
    <row r="756" spans="2:12" ht="12.75" x14ac:dyDescent="0.2">
      <c r="B756" s="52"/>
      <c r="H756" s="35"/>
      <c r="K756" s="17"/>
      <c r="L756" s="17"/>
    </row>
    <row r="757" spans="2:12" ht="12.75" x14ac:dyDescent="0.2">
      <c r="B757" s="52"/>
      <c r="H757" s="35"/>
      <c r="K757" s="17"/>
      <c r="L757" s="17"/>
    </row>
    <row r="758" spans="2:12" ht="12.75" x14ac:dyDescent="0.2">
      <c r="B758" s="52"/>
      <c r="H758" s="35"/>
      <c r="K758" s="17"/>
      <c r="L758" s="17"/>
    </row>
    <row r="759" spans="2:12" ht="12.75" x14ac:dyDescent="0.2">
      <c r="B759" s="52"/>
      <c r="H759" s="35"/>
      <c r="K759" s="17"/>
      <c r="L759" s="17"/>
    </row>
    <row r="760" spans="2:12" ht="12.75" x14ac:dyDescent="0.2">
      <c r="B760" s="52"/>
      <c r="H760" s="35"/>
      <c r="K760" s="17"/>
      <c r="L760" s="17"/>
    </row>
    <row r="761" spans="2:12" ht="12.75" x14ac:dyDescent="0.2">
      <c r="B761" s="52"/>
      <c r="H761" s="35"/>
      <c r="K761" s="17"/>
      <c r="L761" s="17"/>
    </row>
    <row r="762" spans="2:12" ht="12.75" x14ac:dyDescent="0.2">
      <c r="B762" s="52"/>
      <c r="H762" s="35"/>
      <c r="K762" s="17"/>
      <c r="L762" s="17"/>
    </row>
    <row r="763" spans="2:12" ht="12.75" x14ac:dyDescent="0.2">
      <c r="B763" s="52"/>
      <c r="H763" s="35"/>
      <c r="K763" s="17"/>
      <c r="L763" s="17"/>
    </row>
    <row r="764" spans="2:12" ht="12.75" x14ac:dyDescent="0.2">
      <c r="B764" s="52"/>
      <c r="H764" s="35"/>
      <c r="K764" s="17"/>
      <c r="L764" s="17"/>
    </row>
    <row r="765" spans="2:12" ht="12.75" x14ac:dyDescent="0.2">
      <c r="B765" s="52"/>
      <c r="H765" s="35"/>
      <c r="K765" s="17"/>
      <c r="L765" s="17"/>
    </row>
    <row r="766" spans="2:12" ht="12.75" x14ac:dyDescent="0.2">
      <c r="B766" s="52"/>
      <c r="H766" s="35"/>
      <c r="K766" s="17"/>
      <c r="L766" s="17"/>
    </row>
    <row r="767" spans="2:12" ht="12.75" x14ac:dyDescent="0.2">
      <c r="B767" s="52"/>
      <c r="H767" s="35"/>
      <c r="K767" s="17"/>
      <c r="L767" s="17"/>
    </row>
    <row r="768" spans="2:12" ht="12.75" x14ac:dyDescent="0.2">
      <c r="B768" s="52"/>
      <c r="H768" s="35"/>
      <c r="K768" s="17"/>
      <c r="L768" s="17"/>
    </row>
    <row r="769" spans="2:12" ht="12.75" x14ac:dyDescent="0.2">
      <c r="B769" s="52"/>
      <c r="H769" s="35"/>
      <c r="K769" s="17"/>
      <c r="L769" s="17"/>
    </row>
    <row r="770" spans="2:12" ht="12.75" x14ac:dyDescent="0.2">
      <c r="B770" s="52"/>
      <c r="H770" s="35"/>
      <c r="K770" s="17"/>
      <c r="L770" s="17"/>
    </row>
    <row r="771" spans="2:12" ht="12.75" x14ac:dyDescent="0.2">
      <c r="B771" s="52"/>
      <c r="H771" s="35"/>
      <c r="K771" s="17"/>
      <c r="L771" s="17"/>
    </row>
    <row r="772" spans="2:12" ht="12.75" x14ac:dyDescent="0.2">
      <c r="B772" s="52"/>
      <c r="H772" s="35"/>
      <c r="K772" s="17"/>
      <c r="L772" s="17"/>
    </row>
    <row r="773" spans="2:12" ht="12.75" x14ac:dyDescent="0.2">
      <c r="B773" s="52"/>
      <c r="H773" s="35"/>
      <c r="K773" s="17"/>
      <c r="L773" s="17"/>
    </row>
    <row r="774" spans="2:12" ht="12.75" x14ac:dyDescent="0.2">
      <c r="B774" s="52"/>
      <c r="H774" s="35"/>
      <c r="K774" s="17"/>
      <c r="L774" s="17"/>
    </row>
    <row r="775" spans="2:12" ht="12.75" x14ac:dyDescent="0.2">
      <c r="B775" s="52"/>
      <c r="H775" s="35"/>
      <c r="K775" s="17"/>
      <c r="L775" s="17"/>
    </row>
    <row r="776" spans="2:12" ht="12.75" x14ac:dyDescent="0.2">
      <c r="B776" s="52"/>
      <c r="H776" s="35"/>
      <c r="K776" s="17"/>
      <c r="L776" s="17"/>
    </row>
    <row r="777" spans="2:12" ht="12.75" x14ac:dyDescent="0.2">
      <c r="B777" s="52"/>
      <c r="H777" s="35"/>
      <c r="K777" s="17"/>
      <c r="L777" s="17"/>
    </row>
    <row r="778" spans="2:12" ht="12.75" x14ac:dyDescent="0.2">
      <c r="B778" s="52"/>
      <c r="H778" s="35"/>
      <c r="K778" s="17"/>
      <c r="L778" s="17"/>
    </row>
    <row r="779" spans="2:12" ht="12.75" x14ac:dyDescent="0.2">
      <c r="B779" s="52"/>
      <c r="H779" s="35"/>
      <c r="K779" s="17"/>
      <c r="L779" s="17"/>
    </row>
    <row r="780" spans="2:12" ht="12.75" x14ac:dyDescent="0.2">
      <c r="B780" s="52"/>
      <c r="H780" s="35"/>
      <c r="K780" s="17"/>
      <c r="L780" s="17"/>
    </row>
    <row r="781" spans="2:12" ht="12.75" x14ac:dyDescent="0.2">
      <c r="B781" s="52"/>
      <c r="H781" s="35"/>
      <c r="K781" s="17"/>
      <c r="L781" s="17"/>
    </row>
    <row r="782" spans="2:12" ht="12.75" x14ac:dyDescent="0.2">
      <c r="B782" s="52"/>
      <c r="H782" s="35"/>
      <c r="K782" s="17"/>
      <c r="L782" s="17"/>
    </row>
    <row r="783" spans="2:12" ht="12.75" x14ac:dyDescent="0.2">
      <c r="B783" s="52"/>
      <c r="H783" s="35"/>
      <c r="K783" s="17"/>
      <c r="L783" s="17"/>
    </row>
    <row r="784" spans="2:12" ht="12.75" x14ac:dyDescent="0.2">
      <c r="B784" s="52"/>
      <c r="H784" s="35"/>
      <c r="K784" s="17"/>
      <c r="L784" s="17"/>
    </row>
    <row r="785" spans="2:12" ht="12.75" x14ac:dyDescent="0.2">
      <c r="B785" s="52"/>
      <c r="H785" s="35"/>
      <c r="K785" s="17"/>
      <c r="L785" s="17"/>
    </row>
    <row r="786" spans="2:12" ht="12.75" x14ac:dyDescent="0.2">
      <c r="B786" s="52"/>
      <c r="H786" s="35"/>
      <c r="K786" s="17"/>
      <c r="L786" s="17"/>
    </row>
    <row r="787" spans="2:12" ht="12.75" x14ac:dyDescent="0.2">
      <c r="B787" s="52"/>
      <c r="H787" s="35"/>
      <c r="K787" s="17"/>
      <c r="L787" s="17"/>
    </row>
    <row r="788" spans="2:12" ht="12.75" x14ac:dyDescent="0.2">
      <c r="B788" s="52"/>
      <c r="H788" s="35"/>
      <c r="K788" s="17"/>
      <c r="L788" s="17"/>
    </row>
    <row r="789" spans="2:12" ht="12.75" x14ac:dyDescent="0.2">
      <c r="B789" s="52"/>
      <c r="H789" s="35"/>
      <c r="K789" s="17"/>
      <c r="L789" s="17"/>
    </row>
    <row r="790" spans="2:12" ht="12.75" x14ac:dyDescent="0.2">
      <c r="B790" s="52"/>
      <c r="H790" s="35"/>
      <c r="K790" s="17"/>
      <c r="L790" s="17"/>
    </row>
    <row r="791" spans="2:12" ht="12.75" x14ac:dyDescent="0.2">
      <c r="B791" s="52"/>
      <c r="H791" s="35"/>
      <c r="K791" s="17"/>
      <c r="L791" s="17"/>
    </row>
    <row r="792" spans="2:12" ht="12.75" x14ac:dyDescent="0.2">
      <c r="B792" s="52"/>
      <c r="H792" s="35"/>
      <c r="K792" s="17"/>
      <c r="L792" s="17"/>
    </row>
    <row r="793" spans="2:12" ht="12.75" x14ac:dyDescent="0.2">
      <c r="B793" s="52"/>
      <c r="H793" s="35"/>
      <c r="K793" s="17"/>
      <c r="L793" s="17"/>
    </row>
    <row r="794" spans="2:12" ht="12.75" x14ac:dyDescent="0.2">
      <c r="B794" s="52"/>
      <c r="H794" s="35"/>
      <c r="K794" s="17"/>
      <c r="L794" s="17"/>
    </row>
    <row r="795" spans="2:12" ht="12.75" x14ac:dyDescent="0.2">
      <c r="B795" s="52"/>
      <c r="H795" s="35"/>
      <c r="K795" s="17"/>
      <c r="L795" s="17"/>
    </row>
    <row r="796" spans="2:12" ht="12.75" x14ac:dyDescent="0.2">
      <c r="B796" s="52"/>
      <c r="H796" s="35"/>
      <c r="K796" s="17"/>
      <c r="L796" s="17"/>
    </row>
    <row r="797" spans="2:12" ht="12.75" x14ac:dyDescent="0.2">
      <c r="B797" s="52"/>
      <c r="H797" s="35"/>
      <c r="K797" s="17"/>
      <c r="L797" s="17"/>
    </row>
    <row r="798" spans="2:12" ht="12.75" x14ac:dyDescent="0.2">
      <c r="B798" s="52"/>
      <c r="H798" s="35"/>
      <c r="K798" s="17"/>
      <c r="L798" s="17"/>
    </row>
    <row r="799" spans="2:12" ht="12.75" x14ac:dyDescent="0.2">
      <c r="B799" s="52"/>
      <c r="H799" s="35"/>
      <c r="K799" s="17"/>
      <c r="L799" s="17"/>
    </row>
    <row r="800" spans="2:12" ht="12.75" x14ac:dyDescent="0.2">
      <c r="B800" s="52"/>
      <c r="H800" s="35"/>
      <c r="K800" s="17"/>
      <c r="L800" s="17"/>
    </row>
    <row r="801" spans="2:12" ht="12.75" x14ac:dyDescent="0.2">
      <c r="B801" s="52"/>
      <c r="H801" s="35"/>
      <c r="K801" s="17"/>
      <c r="L801" s="17"/>
    </row>
    <row r="802" spans="2:12" ht="12.75" x14ac:dyDescent="0.2">
      <c r="B802" s="52"/>
      <c r="H802" s="35"/>
      <c r="K802" s="17"/>
      <c r="L802" s="17"/>
    </row>
    <row r="803" spans="2:12" ht="12.75" x14ac:dyDescent="0.2">
      <c r="B803" s="52"/>
      <c r="H803" s="35"/>
      <c r="K803" s="17"/>
      <c r="L803" s="17"/>
    </row>
    <row r="804" spans="2:12" ht="12.75" x14ac:dyDescent="0.2">
      <c r="B804" s="52"/>
      <c r="H804" s="35"/>
      <c r="K804" s="17"/>
      <c r="L804" s="17"/>
    </row>
    <row r="805" spans="2:12" ht="12.75" x14ac:dyDescent="0.2">
      <c r="B805" s="52"/>
      <c r="H805" s="35"/>
      <c r="K805" s="17"/>
      <c r="L805" s="17"/>
    </row>
    <row r="806" spans="2:12" ht="12.75" x14ac:dyDescent="0.2">
      <c r="B806" s="52"/>
      <c r="H806" s="35"/>
      <c r="K806" s="17"/>
      <c r="L806" s="17"/>
    </row>
    <row r="807" spans="2:12" ht="12.75" x14ac:dyDescent="0.2">
      <c r="B807" s="52"/>
      <c r="H807" s="35"/>
      <c r="K807" s="17"/>
      <c r="L807" s="17"/>
    </row>
    <row r="808" spans="2:12" ht="12.75" x14ac:dyDescent="0.2">
      <c r="B808" s="52"/>
      <c r="H808" s="35"/>
      <c r="K808" s="17"/>
      <c r="L808" s="17"/>
    </row>
    <row r="809" spans="2:12" ht="12.75" x14ac:dyDescent="0.2">
      <c r="B809" s="52"/>
      <c r="H809" s="35"/>
      <c r="K809" s="17"/>
      <c r="L809" s="17"/>
    </row>
    <row r="810" spans="2:12" ht="12.75" x14ac:dyDescent="0.2">
      <c r="B810" s="52"/>
      <c r="H810" s="35"/>
      <c r="K810" s="17"/>
      <c r="L810" s="17"/>
    </row>
    <row r="811" spans="2:12" ht="12.75" x14ac:dyDescent="0.2">
      <c r="B811" s="52"/>
      <c r="H811" s="35"/>
      <c r="K811" s="17"/>
      <c r="L811" s="17"/>
    </row>
    <row r="812" spans="2:12" ht="12.75" x14ac:dyDescent="0.2">
      <c r="B812" s="52"/>
      <c r="H812" s="35"/>
      <c r="K812" s="17"/>
      <c r="L812" s="17"/>
    </row>
    <row r="813" spans="2:12" ht="12.75" x14ac:dyDescent="0.2">
      <c r="B813" s="52"/>
      <c r="H813" s="35"/>
      <c r="K813" s="17"/>
      <c r="L813" s="17"/>
    </row>
    <row r="814" spans="2:12" ht="12.75" x14ac:dyDescent="0.2">
      <c r="B814" s="52"/>
      <c r="H814" s="35"/>
      <c r="K814" s="17"/>
      <c r="L814" s="17"/>
    </row>
    <row r="815" spans="2:12" ht="12.75" x14ac:dyDescent="0.2">
      <c r="B815" s="52"/>
      <c r="H815" s="35"/>
      <c r="K815" s="17"/>
      <c r="L815" s="17"/>
    </row>
    <row r="816" spans="2:12" ht="12.75" x14ac:dyDescent="0.2">
      <c r="B816" s="52"/>
      <c r="H816" s="35"/>
      <c r="K816" s="17"/>
      <c r="L816" s="17"/>
    </row>
    <row r="817" spans="2:12" ht="12.75" x14ac:dyDescent="0.2">
      <c r="B817" s="52"/>
      <c r="H817" s="35"/>
      <c r="K817" s="17"/>
      <c r="L817" s="17"/>
    </row>
    <row r="818" spans="2:12" ht="12.75" x14ac:dyDescent="0.2">
      <c r="B818" s="52"/>
      <c r="H818" s="35"/>
      <c r="K818" s="17"/>
      <c r="L818" s="17"/>
    </row>
    <row r="819" spans="2:12" ht="12.75" x14ac:dyDescent="0.2">
      <c r="B819" s="52"/>
      <c r="H819" s="35"/>
      <c r="K819" s="17"/>
      <c r="L819" s="17"/>
    </row>
    <row r="820" spans="2:12" ht="12.75" x14ac:dyDescent="0.2">
      <c r="B820" s="52"/>
      <c r="H820" s="35"/>
      <c r="K820" s="17"/>
      <c r="L820" s="17"/>
    </row>
    <row r="821" spans="2:12" ht="12.75" x14ac:dyDescent="0.2">
      <c r="B821" s="52"/>
      <c r="H821" s="35"/>
      <c r="K821" s="17"/>
      <c r="L821" s="17"/>
    </row>
    <row r="822" spans="2:12" ht="12.75" x14ac:dyDescent="0.2">
      <c r="B822" s="52"/>
      <c r="H822" s="35"/>
      <c r="K822" s="17"/>
      <c r="L822" s="17"/>
    </row>
    <row r="823" spans="2:12" ht="12.75" x14ac:dyDescent="0.2">
      <c r="B823" s="52"/>
      <c r="H823" s="35"/>
      <c r="K823" s="17"/>
      <c r="L823" s="17"/>
    </row>
    <row r="824" spans="2:12" ht="12.75" x14ac:dyDescent="0.2">
      <c r="B824" s="52"/>
      <c r="H824" s="35"/>
      <c r="K824" s="17"/>
      <c r="L824" s="17"/>
    </row>
    <row r="825" spans="2:12" ht="12.75" x14ac:dyDescent="0.2">
      <c r="B825" s="52"/>
      <c r="H825" s="35"/>
      <c r="K825" s="17"/>
      <c r="L825" s="17"/>
    </row>
    <row r="826" spans="2:12" ht="12.75" x14ac:dyDescent="0.2">
      <c r="B826" s="52"/>
      <c r="H826" s="35"/>
      <c r="K826" s="17"/>
      <c r="L826" s="17"/>
    </row>
    <row r="827" spans="2:12" ht="12.75" x14ac:dyDescent="0.2">
      <c r="B827" s="52"/>
      <c r="H827" s="35"/>
      <c r="K827" s="17"/>
      <c r="L827" s="17"/>
    </row>
    <row r="828" spans="2:12" ht="12.75" x14ac:dyDescent="0.2">
      <c r="B828" s="52"/>
      <c r="H828" s="35"/>
      <c r="K828" s="17"/>
      <c r="L828" s="17"/>
    </row>
    <row r="829" spans="2:12" ht="12.75" x14ac:dyDescent="0.2">
      <c r="B829" s="52"/>
      <c r="H829" s="35"/>
      <c r="K829" s="17"/>
      <c r="L829" s="17"/>
    </row>
    <row r="830" spans="2:12" ht="12.75" x14ac:dyDescent="0.2">
      <c r="B830" s="52"/>
      <c r="H830" s="35"/>
      <c r="K830" s="17"/>
      <c r="L830" s="17"/>
    </row>
    <row r="831" spans="2:12" ht="12.75" x14ac:dyDescent="0.2">
      <c r="B831" s="52"/>
      <c r="H831" s="35"/>
      <c r="K831" s="17"/>
      <c r="L831" s="17"/>
    </row>
    <row r="832" spans="2:12" ht="12.75" x14ac:dyDescent="0.2">
      <c r="B832" s="52"/>
      <c r="H832" s="35"/>
      <c r="K832" s="17"/>
      <c r="L832" s="17"/>
    </row>
    <row r="833" spans="2:12" ht="12.75" x14ac:dyDescent="0.2">
      <c r="B833" s="52"/>
      <c r="H833" s="35"/>
      <c r="K833" s="17"/>
      <c r="L833" s="17"/>
    </row>
    <row r="834" spans="2:12" ht="12.75" x14ac:dyDescent="0.2">
      <c r="B834" s="52"/>
      <c r="H834" s="35"/>
      <c r="K834" s="17"/>
      <c r="L834" s="17"/>
    </row>
    <row r="835" spans="2:12" ht="12.75" x14ac:dyDescent="0.2">
      <c r="B835" s="52"/>
      <c r="H835" s="35"/>
      <c r="K835" s="17"/>
      <c r="L835" s="17"/>
    </row>
    <row r="836" spans="2:12" ht="12.75" x14ac:dyDescent="0.2">
      <c r="B836" s="52"/>
      <c r="H836" s="35"/>
      <c r="K836" s="17"/>
      <c r="L836" s="17"/>
    </row>
    <row r="837" spans="2:12" ht="12.75" x14ac:dyDescent="0.2">
      <c r="B837" s="52"/>
      <c r="H837" s="35"/>
      <c r="K837" s="17"/>
      <c r="L837" s="17"/>
    </row>
    <row r="838" spans="2:12" ht="12.75" x14ac:dyDescent="0.2">
      <c r="B838" s="52"/>
      <c r="H838" s="35"/>
      <c r="K838" s="17"/>
      <c r="L838" s="17"/>
    </row>
    <row r="839" spans="2:12" ht="12.75" x14ac:dyDescent="0.2">
      <c r="B839" s="52"/>
      <c r="H839" s="35"/>
      <c r="K839" s="17"/>
      <c r="L839" s="17"/>
    </row>
    <row r="840" spans="2:12" ht="12.75" x14ac:dyDescent="0.2">
      <c r="B840" s="52"/>
      <c r="H840" s="35"/>
      <c r="K840" s="17"/>
      <c r="L840" s="17"/>
    </row>
    <row r="841" spans="2:12" ht="12.75" x14ac:dyDescent="0.2">
      <c r="B841" s="52"/>
      <c r="H841" s="35"/>
      <c r="K841" s="17"/>
      <c r="L841" s="17"/>
    </row>
    <row r="842" spans="2:12" ht="12.75" x14ac:dyDescent="0.2">
      <c r="B842" s="52"/>
      <c r="H842" s="35"/>
      <c r="K842" s="17"/>
      <c r="L842" s="17"/>
    </row>
    <row r="843" spans="2:12" ht="12.75" x14ac:dyDescent="0.2">
      <c r="B843" s="52"/>
      <c r="H843" s="35"/>
      <c r="K843" s="17"/>
      <c r="L843" s="17"/>
    </row>
    <row r="844" spans="2:12" ht="12.75" x14ac:dyDescent="0.2">
      <c r="B844" s="52"/>
      <c r="H844" s="35"/>
      <c r="K844" s="17"/>
      <c r="L844" s="17"/>
    </row>
    <row r="845" spans="2:12" ht="12.75" x14ac:dyDescent="0.2">
      <c r="B845" s="52"/>
      <c r="H845" s="35"/>
      <c r="K845" s="17"/>
      <c r="L845" s="17"/>
    </row>
    <row r="846" spans="2:12" ht="12.75" x14ac:dyDescent="0.2">
      <c r="B846" s="52"/>
      <c r="H846" s="35"/>
      <c r="K846" s="17"/>
      <c r="L846" s="17"/>
    </row>
    <row r="847" spans="2:12" ht="12.75" x14ac:dyDescent="0.2">
      <c r="B847" s="52"/>
      <c r="H847" s="35"/>
      <c r="K847" s="17"/>
      <c r="L847" s="17"/>
    </row>
    <row r="848" spans="2:12" ht="12.75" x14ac:dyDescent="0.2">
      <c r="B848" s="52"/>
      <c r="H848" s="35"/>
      <c r="K848" s="17"/>
      <c r="L848" s="17"/>
    </row>
    <row r="849" spans="2:12" ht="12.75" x14ac:dyDescent="0.2">
      <c r="B849" s="52"/>
      <c r="H849" s="35"/>
      <c r="K849" s="17"/>
      <c r="L849" s="17"/>
    </row>
    <row r="850" spans="2:12" ht="12.75" x14ac:dyDescent="0.2">
      <c r="B850" s="52"/>
      <c r="H850" s="35"/>
      <c r="K850" s="17"/>
      <c r="L850" s="17"/>
    </row>
    <row r="851" spans="2:12" ht="12.75" x14ac:dyDescent="0.2">
      <c r="B851" s="52"/>
      <c r="H851" s="35"/>
      <c r="K851" s="17"/>
      <c r="L851" s="17"/>
    </row>
    <row r="852" spans="2:12" ht="12.75" x14ac:dyDescent="0.2">
      <c r="B852" s="52"/>
      <c r="H852" s="35"/>
      <c r="K852" s="17"/>
      <c r="L852" s="17"/>
    </row>
    <row r="853" spans="2:12" ht="12.75" x14ac:dyDescent="0.2">
      <c r="B853" s="52"/>
      <c r="H853" s="35"/>
      <c r="K853" s="17"/>
      <c r="L853" s="17"/>
    </row>
    <row r="854" spans="2:12" ht="12.75" x14ac:dyDescent="0.2">
      <c r="B854" s="52"/>
      <c r="H854" s="35"/>
      <c r="K854" s="17"/>
      <c r="L854" s="17"/>
    </row>
    <row r="855" spans="2:12" ht="12.75" x14ac:dyDescent="0.2">
      <c r="B855" s="52"/>
      <c r="H855" s="35"/>
      <c r="K855" s="17"/>
      <c r="L855" s="17"/>
    </row>
    <row r="856" spans="2:12" ht="12.75" x14ac:dyDescent="0.2">
      <c r="B856" s="52"/>
      <c r="H856" s="35"/>
      <c r="K856" s="17"/>
      <c r="L856" s="17"/>
    </row>
    <row r="857" spans="2:12" ht="12.75" x14ac:dyDescent="0.2">
      <c r="B857" s="52"/>
      <c r="H857" s="35"/>
      <c r="K857" s="17"/>
      <c r="L857" s="17"/>
    </row>
    <row r="858" spans="2:12" ht="12.75" x14ac:dyDescent="0.2">
      <c r="B858" s="52"/>
      <c r="H858" s="35"/>
      <c r="K858" s="17"/>
      <c r="L858" s="17"/>
    </row>
    <row r="859" spans="2:12" ht="12.75" x14ac:dyDescent="0.2">
      <c r="B859" s="52"/>
      <c r="H859" s="35"/>
      <c r="K859" s="17"/>
      <c r="L859" s="17"/>
    </row>
    <row r="860" spans="2:12" ht="12.75" x14ac:dyDescent="0.2">
      <c r="B860" s="52"/>
      <c r="H860" s="35"/>
      <c r="K860" s="17"/>
      <c r="L860" s="17"/>
    </row>
    <row r="861" spans="2:12" ht="12.75" x14ac:dyDescent="0.2">
      <c r="B861" s="52"/>
      <c r="H861" s="35"/>
      <c r="K861" s="17"/>
      <c r="L861" s="17"/>
    </row>
    <row r="862" spans="2:12" ht="12.75" x14ac:dyDescent="0.2">
      <c r="B862" s="52"/>
      <c r="H862" s="35"/>
      <c r="K862" s="17"/>
      <c r="L862" s="17"/>
    </row>
    <row r="863" spans="2:12" ht="12.75" x14ac:dyDescent="0.2">
      <c r="B863" s="52"/>
      <c r="H863" s="35"/>
      <c r="K863" s="17"/>
      <c r="L863" s="17"/>
    </row>
    <row r="864" spans="2:12" ht="12.75" x14ac:dyDescent="0.2">
      <c r="B864" s="52"/>
      <c r="H864" s="35"/>
      <c r="K864" s="17"/>
      <c r="L864" s="17"/>
    </row>
    <row r="865" spans="2:12" ht="12.75" x14ac:dyDescent="0.2">
      <c r="B865" s="52"/>
      <c r="H865" s="35"/>
      <c r="K865" s="17"/>
      <c r="L865" s="17"/>
    </row>
    <row r="866" spans="2:12" ht="12.75" x14ac:dyDescent="0.2">
      <c r="B866" s="52"/>
      <c r="H866" s="35"/>
      <c r="K866" s="17"/>
      <c r="L866" s="17"/>
    </row>
    <row r="867" spans="2:12" ht="12.75" x14ac:dyDescent="0.2">
      <c r="B867" s="52"/>
      <c r="H867" s="35"/>
      <c r="K867" s="17"/>
      <c r="L867" s="17"/>
    </row>
    <row r="868" spans="2:12" ht="12.75" x14ac:dyDescent="0.2">
      <c r="B868" s="52"/>
      <c r="H868" s="35"/>
      <c r="K868" s="17"/>
      <c r="L868" s="17"/>
    </row>
    <row r="869" spans="2:12" ht="12.75" x14ac:dyDescent="0.2">
      <c r="B869" s="52"/>
      <c r="H869" s="35"/>
      <c r="K869" s="17"/>
      <c r="L869" s="17"/>
    </row>
    <row r="870" spans="2:12" ht="12.75" x14ac:dyDescent="0.2">
      <c r="B870" s="52"/>
      <c r="H870" s="35"/>
      <c r="K870" s="17"/>
      <c r="L870" s="17"/>
    </row>
    <row r="871" spans="2:12" ht="12.75" x14ac:dyDescent="0.2">
      <c r="B871" s="52"/>
      <c r="H871" s="35"/>
      <c r="K871" s="17"/>
      <c r="L871" s="17"/>
    </row>
    <row r="872" spans="2:12" ht="12.75" x14ac:dyDescent="0.2">
      <c r="B872" s="52"/>
      <c r="H872" s="35"/>
      <c r="K872" s="17"/>
      <c r="L872" s="17"/>
    </row>
    <row r="873" spans="2:12" ht="12.75" x14ac:dyDescent="0.2">
      <c r="B873" s="52"/>
      <c r="H873" s="35"/>
      <c r="K873" s="17"/>
      <c r="L873" s="17"/>
    </row>
    <row r="874" spans="2:12" ht="12.75" x14ac:dyDescent="0.2">
      <c r="B874" s="52"/>
      <c r="H874" s="35"/>
      <c r="K874" s="17"/>
      <c r="L874" s="17"/>
    </row>
    <row r="875" spans="2:12" ht="12.75" x14ac:dyDescent="0.2">
      <c r="B875" s="52"/>
      <c r="H875" s="35"/>
      <c r="K875" s="17"/>
      <c r="L875" s="17"/>
    </row>
    <row r="876" spans="2:12" ht="12.75" x14ac:dyDescent="0.2">
      <c r="B876" s="52"/>
      <c r="H876" s="35"/>
      <c r="K876" s="17"/>
      <c r="L876" s="17"/>
    </row>
    <row r="877" spans="2:12" ht="12.75" x14ac:dyDescent="0.2">
      <c r="B877" s="52"/>
      <c r="H877" s="35"/>
      <c r="K877" s="17"/>
      <c r="L877" s="17"/>
    </row>
    <row r="878" spans="2:12" ht="12.75" x14ac:dyDescent="0.2">
      <c r="B878" s="52"/>
      <c r="H878" s="35"/>
      <c r="K878" s="17"/>
      <c r="L878" s="17"/>
    </row>
    <row r="879" spans="2:12" ht="12.75" x14ac:dyDescent="0.2">
      <c r="B879" s="52"/>
      <c r="H879" s="35"/>
      <c r="K879" s="17"/>
      <c r="L879" s="17"/>
    </row>
    <row r="880" spans="2:12" ht="12.75" x14ac:dyDescent="0.2">
      <c r="B880" s="52"/>
      <c r="H880" s="35"/>
      <c r="K880" s="17"/>
      <c r="L880" s="17"/>
    </row>
    <row r="881" spans="2:12" ht="12.75" x14ac:dyDescent="0.2">
      <c r="B881" s="52"/>
      <c r="H881" s="35"/>
      <c r="K881" s="17"/>
      <c r="L881" s="17"/>
    </row>
    <row r="882" spans="2:12" ht="12.75" x14ac:dyDescent="0.2">
      <c r="B882" s="52"/>
      <c r="H882" s="35"/>
      <c r="K882" s="17"/>
      <c r="L882" s="17"/>
    </row>
    <row r="883" spans="2:12" ht="12.75" x14ac:dyDescent="0.2">
      <c r="B883" s="52"/>
      <c r="H883" s="35"/>
      <c r="K883" s="17"/>
      <c r="L883" s="17"/>
    </row>
    <row r="884" spans="2:12" ht="12.75" x14ac:dyDescent="0.2">
      <c r="B884" s="52"/>
      <c r="H884" s="35"/>
      <c r="K884" s="17"/>
      <c r="L884" s="17"/>
    </row>
    <row r="885" spans="2:12" ht="12.75" x14ac:dyDescent="0.2">
      <c r="B885" s="52"/>
      <c r="H885" s="35"/>
      <c r="K885" s="17"/>
      <c r="L885" s="17"/>
    </row>
    <row r="886" spans="2:12" ht="12.75" x14ac:dyDescent="0.2">
      <c r="B886" s="52"/>
      <c r="H886" s="35"/>
      <c r="K886" s="17"/>
      <c r="L886" s="17"/>
    </row>
    <row r="887" spans="2:12" ht="12.75" x14ac:dyDescent="0.2">
      <c r="B887" s="52"/>
      <c r="H887" s="35"/>
      <c r="K887" s="17"/>
      <c r="L887" s="17"/>
    </row>
    <row r="888" spans="2:12" ht="12.75" x14ac:dyDescent="0.2">
      <c r="B888" s="52"/>
      <c r="H888" s="35"/>
      <c r="K888" s="17"/>
      <c r="L888" s="17"/>
    </row>
    <row r="889" spans="2:12" ht="12.75" x14ac:dyDescent="0.2">
      <c r="B889" s="52"/>
      <c r="H889" s="35"/>
      <c r="K889" s="17"/>
      <c r="L889" s="17"/>
    </row>
    <row r="890" spans="2:12" ht="12.75" x14ac:dyDescent="0.2">
      <c r="B890" s="52"/>
      <c r="H890" s="35"/>
      <c r="K890" s="17"/>
      <c r="L890" s="17"/>
    </row>
    <row r="891" spans="2:12" ht="12.75" x14ac:dyDescent="0.2">
      <c r="B891" s="52"/>
      <c r="H891" s="35"/>
      <c r="K891" s="17"/>
      <c r="L891" s="17"/>
    </row>
    <row r="892" spans="2:12" ht="12.75" x14ac:dyDescent="0.2">
      <c r="B892" s="52"/>
      <c r="H892" s="35"/>
      <c r="K892" s="17"/>
      <c r="L892" s="17"/>
    </row>
    <row r="893" spans="2:12" ht="12.75" x14ac:dyDescent="0.2">
      <c r="B893" s="52"/>
      <c r="H893" s="35"/>
      <c r="K893" s="17"/>
      <c r="L893" s="17"/>
    </row>
    <row r="894" spans="2:12" ht="12.75" x14ac:dyDescent="0.2">
      <c r="B894" s="52"/>
      <c r="H894" s="35"/>
      <c r="K894" s="17"/>
      <c r="L894" s="17"/>
    </row>
    <row r="895" spans="2:12" ht="12.75" x14ac:dyDescent="0.2">
      <c r="B895" s="52"/>
      <c r="H895" s="35"/>
      <c r="K895" s="17"/>
      <c r="L895" s="17"/>
    </row>
    <row r="896" spans="2:12" ht="12.75" x14ac:dyDescent="0.2">
      <c r="B896" s="52"/>
      <c r="H896" s="35"/>
      <c r="K896" s="17"/>
      <c r="L896" s="17"/>
    </row>
    <row r="897" spans="2:12" ht="12.75" x14ac:dyDescent="0.2">
      <c r="B897" s="52"/>
      <c r="H897" s="35"/>
      <c r="K897" s="17"/>
      <c r="L897" s="17"/>
    </row>
    <row r="898" spans="2:12" ht="12.75" x14ac:dyDescent="0.2">
      <c r="B898" s="52"/>
      <c r="H898" s="35"/>
      <c r="K898" s="17"/>
      <c r="L898" s="17"/>
    </row>
    <row r="899" spans="2:12" ht="12.75" x14ac:dyDescent="0.2">
      <c r="B899" s="52"/>
      <c r="H899" s="35"/>
      <c r="K899" s="17"/>
      <c r="L899" s="17"/>
    </row>
    <row r="900" spans="2:12" ht="12.75" x14ac:dyDescent="0.2">
      <c r="B900" s="52"/>
      <c r="H900" s="35"/>
      <c r="K900" s="17"/>
      <c r="L900" s="17"/>
    </row>
    <row r="901" spans="2:12" ht="12.75" x14ac:dyDescent="0.2">
      <c r="B901" s="52"/>
      <c r="H901" s="35"/>
      <c r="K901" s="17"/>
      <c r="L901" s="17"/>
    </row>
    <row r="902" spans="2:12" ht="12.75" x14ac:dyDescent="0.2">
      <c r="B902" s="52"/>
      <c r="H902" s="35"/>
      <c r="K902" s="17"/>
      <c r="L902" s="17"/>
    </row>
    <row r="903" spans="2:12" ht="12.75" x14ac:dyDescent="0.2">
      <c r="B903" s="52"/>
      <c r="H903" s="35"/>
      <c r="K903" s="17"/>
      <c r="L903" s="17"/>
    </row>
    <row r="904" spans="2:12" ht="12.75" x14ac:dyDescent="0.2">
      <c r="B904" s="52"/>
      <c r="H904" s="35"/>
      <c r="K904" s="17"/>
      <c r="L904" s="17"/>
    </row>
    <row r="905" spans="2:12" ht="12.75" x14ac:dyDescent="0.2">
      <c r="B905" s="52"/>
      <c r="H905" s="35"/>
      <c r="K905" s="17"/>
      <c r="L905" s="17"/>
    </row>
    <row r="906" spans="2:12" ht="12.75" x14ac:dyDescent="0.2">
      <c r="B906" s="52"/>
      <c r="H906" s="35"/>
      <c r="K906" s="17"/>
      <c r="L906" s="17"/>
    </row>
    <row r="907" spans="2:12" ht="12.75" x14ac:dyDescent="0.2">
      <c r="B907" s="52"/>
      <c r="H907" s="35"/>
      <c r="K907" s="17"/>
      <c r="L907" s="17"/>
    </row>
    <row r="908" spans="2:12" ht="12.75" x14ac:dyDescent="0.2">
      <c r="B908" s="52"/>
      <c r="H908" s="35"/>
      <c r="K908" s="17"/>
      <c r="L908" s="17"/>
    </row>
    <row r="909" spans="2:12" ht="12.75" x14ac:dyDescent="0.2">
      <c r="B909" s="52"/>
      <c r="H909" s="35"/>
      <c r="K909" s="17"/>
      <c r="L909" s="17"/>
    </row>
    <row r="910" spans="2:12" ht="12.75" x14ac:dyDescent="0.2">
      <c r="B910" s="52"/>
      <c r="H910" s="35"/>
      <c r="K910" s="17"/>
      <c r="L910" s="17"/>
    </row>
    <row r="911" spans="2:12" ht="12.75" x14ac:dyDescent="0.2">
      <c r="B911" s="52"/>
      <c r="H911" s="35"/>
      <c r="K911" s="17"/>
      <c r="L911" s="17"/>
    </row>
    <row r="912" spans="2:12" ht="12.75" x14ac:dyDescent="0.2">
      <c r="B912" s="52"/>
      <c r="H912" s="35"/>
      <c r="K912" s="17"/>
      <c r="L912" s="17"/>
    </row>
    <row r="913" spans="2:12" ht="12.75" x14ac:dyDescent="0.2">
      <c r="B913" s="52"/>
      <c r="H913" s="35"/>
      <c r="K913" s="17"/>
      <c r="L913" s="17"/>
    </row>
    <row r="914" spans="2:12" ht="12.75" x14ac:dyDescent="0.2">
      <c r="B914" s="52"/>
      <c r="H914" s="35"/>
      <c r="K914" s="17"/>
      <c r="L914" s="17"/>
    </row>
    <row r="915" spans="2:12" ht="12.75" x14ac:dyDescent="0.2">
      <c r="B915" s="52"/>
      <c r="H915" s="35"/>
      <c r="K915" s="17"/>
      <c r="L915" s="17"/>
    </row>
    <row r="916" spans="2:12" ht="12.75" x14ac:dyDescent="0.2">
      <c r="B916" s="52"/>
      <c r="H916" s="35"/>
      <c r="K916" s="17"/>
      <c r="L916" s="17"/>
    </row>
    <row r="917" spans="2:12" ht="12.75" x14ac:dyDescent="0.2">
      <c r="B917" s="52"/>
      <c r="H917" s="35"/>
      <c r="K917" s="17"/>
      <c r="L917" s="17"/>
    </row>
    <row r="918" spans="2:12" ht="12.75" x14ac:dyDescent="0.2">
      <c r="B918" s="52"/>
      <c r="H918" s="35"/>
      <c r="K918" s="17"/>
      <c r="L918" s="17"/>
    </row>
    <row r="919" spans="2:12" ht="12.75" x14ac:dyDescent="0.2">
      <c r="B919" s="52"/>
      <c r="H919" s="35"/>
      <c r="K919" s="17"/>
      <c r="L919" s="17"/>
    </row>
    <row r="920" spans="2:12" ht="12.75" x14ac:dyDescent="0.2">
      <c r="B920" s="52"/>
      <c r="H920" s="35"/>
      <c r="K920" s="17"/>
      <c r="L920" s="17"/>
    </row>
    <row r="921" spans="2:12" ht="12.75" x14ac:dyDescent="0.2">
      <c r="B921" s="52"/>
      <c r="H921" s="35"/>
      <c r="K921" s="17"/>
      <c r="L921" s="17"/>
    </row>
    <row r="922" spans="2:12" ht="12.75" x14ac:dyDescent="0.2">
      <c r="B922" s="52"/>
      <c r="H922" s="35"/>
      <c r="K922" s="17"/>
      <c r="L922" s="17"/>
    </row>
    <row r="923" spans="2:12" ht="12.75" x14ac:dyDescent="0.2">
      <c r="B923" s="52"/>
      <c r="H923" s="35"/>
      <c r="K923" s="17"/>
      <c r="L923" s="17"/>
    </row>
    <row r="924" spans="2:12" ht="12.75" x14ac:dyDescent="0.2">
      <c r="B924" s="52"/>
      <c r="H924" s="35"/>
      <c r="K924" s="17"/>
      <c r="L924" s="17"/>
    </row>
    <row r="925" spans="2:12" ht="12.75" x14ac:dyDescent="0.2">
      <c r="B925" s="52"/>
      <c r="H925" s="35"/>
      <c r="K925" s="17"/>
      <c r="L925" s="17"/>
    </row>
    <row r="926" spans="2:12" ht="12.75" x14ac:dyDescent="0.2">
      <c r="B926" s="52"/>
      <c r="H926" s="35"/>
      <c r="K926" s="17"/>
      <c r="L926" s="17"/>
    </row>
    <row r="927" spans="2:12" ht="12.75" x14ac:dyDescent="0.2">
      <c r="B927" s="52"/>
      <c r="H927" s="35"/>
      <c r="K927" s="17"/>
      <c r="L927" s="17"/>
    </row>
    <row r="928" spans="2:12" ht="12.75" x14ac:dyDescent="0.2">
      <c r="B928" s="52"/>
      <c r="H928" s="35"/>
      <c r="K928" s="17"/>
      <c r="L928" s="17"/>
    </row>
    <row r="929" spans="2:12" ht="12.75" x14ac:dyDescent="0.2">
      <c r="B929" s="52"/>
      <c r="H929" s="35"/>
      <c r="K929" s="17"/>
      <c r="L929" s="17"/>
    </row>
    <row r="930" spans="2:12" ht="12.75" x14ac:dyDescent="0.2">
      <c r="B930" s="52"/>
      <c r="H930" s="35"/>
      <c r="K930" s="17"/>
      <c r="L930" s="17"/>
    </row>
    <row r="931" spans="2:12" ht="12.75" x14ac:dyDescent="0.2">
      <c r="B931" s="52"/>
      <c r="H931" s="35"/>
      <c r="K931" s="17"/>
      <c r="L931" s="17"/>
    </row>
    <row r="932" spans="2:12" ht="12.75" x14ac:dyDescent="0.2">
      <c r="B932" s="52"/>
      <c r="H932" s="35"/>
      <c r="K932" s="17"/>
      <c r="L932" s="17"/>
    </row>
    <row r="933" spans="2:12" ht="12.75" x14ac:dyDescent="0.2">
      <c r="B933" s="52"/>
      <c r="H933" s="35"/>
      <c r="K933" s="17"/>
      <c r="L933" s="17"/>
    </row>
    <row r="934" spans="2:12" ht="12.75" x14ac:dyDescent="0.2">
      <c r="B934" s="52"/>
      <c r="H934" s="35"/>
      <c r="K934" s="17"/>
      <c r="L934" s="17"/>
    </row>
    <row r="935" spans="2:12" ht="12.75" x14ac:dyDescent="0.2">
      <c r="B935" s="52"/>
      <c r="H935" s="35"/>
      <c r="K935" s="17"/>
      <c r="L935" s="17"/>
    </row>
    <row r="936" spans="2:12" ht="12.75" x14ac:dyDescent="0.2">
      <c r="B936" s="52"/>
      <c r="H936" s="35"/>
      <c r="K936" s="17"/>
      <c r="L936" s="17"/>
    </row>
    <row r="937" spans="2:12" ht="12.75" x14ac:dyDescent="0.2">
      <c r="B937" s="52"/>
      <c r="H937" s="35"/>
      <c r="K937" s="17"/>
      <c r="L937" s="17"/>
    </row>
    <row r="938" spans="2:12" ht="12.75" x14ac:dyDescent="0.2">
      <c r="B938" s="52"/>
      <c r="H938" s="35"/>
      <c r="K938" s="17"/>
      <c r="L938" s="17"/>
    </row>
    <row r="939" spans="2:12" ht="12.75" x14ac:dyDescent="0.2">
      <c r="B939" s="52"/>
      <c r="H939" s="35"/>
      <c r="K939" s="17"/>
      <c r="L939" s="17"/>
    </row>
    <row r="940" spans="2:12" ht="12.75" x14ac:dyDescent="0.2">
      <c r="B940" s="52"/>
      <c r="H940" s="35"/>
      <c r="K940" s="17"/>
      <c r="L940" s="17"/>
    </row>
    <row r="941" spans="2:12" ht="12.75" x14ac:dyDescent="0.2">
      <c r="B941" s="52"/>
      <c r="H941" s="35"/>
      <c r="K941" s="17"/>
      <c r="L941" s="17"/>
    </row>
    <row r="942" spans="2:12" ht="12.75" x14ac:dyDescent="0.2">
      <c r="B942" s="52"/>
      <c r="H942" s="35"/>
      <c r="K942" s="17"/>
      <c r="L942" s="17"/>
    </row>
    <row r="943" spans="2:12" ht="12.75" x14ac:dyDescent="0.2">
      <c r="B943" s="52"/>
      <c r="H943" s="35"/>
      <c r="K943" s="17"/>
      <c r="L943" s="17"/>
    </row>
    <row r="944" spans="2:12" ht="12.75" x14ac:dyDescent="0.2">
      <c r="B944" s="52"/>
      <c r="H944" s="35"/>
      <c r="K944" s="17"/>
      <c r="L944" s="17"/>
    </row>
    <row r="945" spans="2:12" ht="12.75" x14ac:dyDescent="0.2">
      <c r="B945" s="52"/>
      <c r="H945" s="35"/>
      <c r="K945" s="17"/>
      <c r="L945" s="17"/>
    </row>
    <row r="946" spans="2:12" ht="12.75" x14ac:dyDescent="0.2">
      <c r="B946" s="52"/>
      <c r="H946" s="35"/>
      <c r="K946" s="17"/>
      <c r="L946" s="17"/>
    </row>
    <row r="947" spans="2:12" ht="12.75" x14ac:dyDescent="0.2">
      <c r="B947" s="52"/>
      <c r="H947" s="35"/>
      <c r="K947" s="17"/>
      <c r="L947" s="17"/>
    </row>
    <row r="948" spans="2:12" ht="12.75" x14ac:dyDescent="0.2">
      <c r="B948" s="52"/>
      <c r="H948" s="35"/>
      <c r="K948" s="17"/>
      <c r="L948" s="17"/>
    </row>
    <row r="949" spans="2:12" ht="12.75" x14ac:dyDescent="0.2">
      <c r="B949" s="52"/>
      <c r="H949" s="35"/>
      <c r="K949" s="17"/>
      <c r="L949" s="17"/>
    </row>
    <row r="950" spans="2:12" ht="12.75" x14ac:dyDescent="0.2">
      <c r="B950" s="52"/>
      <c r="H950" s="35"/>
      <c r="K950" s="17"/>
      <c r="L950" s="17"/>
    </row>
    <row r="951" spans="2:12" ht="12.75" x14ac:dyDescent="0.2">
      <c r="B951" s="52"/>
      <c r="H951" s="35"/>
      <c r="K951" s="17"/>
      <c r="L951" s="17"/>
    </row>
    <row r="952" spans="2:12" ht="12.75" x14ac:dyDescent="0.2">
      <c r="B952" s="52"/>
      <c r="H952" s="35"/>
      <c r="K952" s="17"/>
      <c r="L952" s="17"/>
    </row>
    <row r="953" spans="2:12" ht="12.75" x14ac:dyDescent="0.2">
      <c r="B953" s="52"/>
      <c r="H953" s="35"/>
      <c r="K953" s="17"/>
      <c r="L953" s="17"/>
    </row>
    <row r="954" spans="2:12" ht="12.75" x14ac:dyDescent="0.2">
      <c r="B954" s="52"/>
      <c r="H954" s="35"/>
      <c r="K954" s="17"/>
      <c r="L954" s="17"/>
    </row>
    <row r="955" spans="2:12" ht="12.75" x14ac:dyDescent="0.2">
      <c r="B955" s="52"/>
      <c r="H955" s="35"/>
      <c r="K955" s="17"/>
      <c r="L955" s="17"/>
    </row>
    <row r="956" spans="2:12" ht="12.75" x14ac:dyDescent="0.2">
      <c r="B956" s="52"/>
      <c r="H956" s="35"/>
      <c r="K956" s="17"/>
      <c r="L956" s="17"/>
    </row>
    <row r="957" spans="2:12" ht="12.75" x14ac:dyDescent="0.2">
      <c r="B957" s="52"/>
      <c r="H957" s="35"/>
      <c r="K957" s="17"/>
      <c r="L957" s="17"/>
    </row>
    <row r="958" spans="2:12" ht="12.75" x14ac:dyDescent="0.2">
      <c r="B958" s="52"/>
      <c r="H958" s="35"/>
      <c r="K958" s="17"/>
      <c r="L958" s="17"/>
    </row>
    <row r="959" spans="2:12" ht="12.75" x14ac:dyDescent="0.2">
      <c r="B959" s="52"/>
      <c r="H959" s="35"/>
      <c r="K959" s="17"/>
      <c r="L959" s="17"/>
    </row>
    <row r="960" spans="2:12" ht="12.75" x14ac:dyDescent="0.2">
      <c r="B960" s="52"/>
      <c r="H960" s="35"/>
      <c r="K960" s="17"/>
      <c r="L960" s="17"/>
    </row>
    <row r="961" spans="2:12" ht="12.75" x14ac:dyDescent="0.2">
      <c r="B961" s="52"/>
      <c r="H961" s="35"/>
      <c r="K961" s="17"/>
      <c r="L961" s="17"/>
    </row>
    <row r="962" spans="2:12" ht="12.75" x14ac:dyDescent="0.2">
      <c r="B962" s="52"/>
      <c r="H962" s="35"/>
      <c r="K962" s="17"/>
      <c r="L962" s="17"/>
    </row>
    <row r="963" spans="2:12" ht="12.75" x14ac:dyDescent="0.2">
      <c r="B963" s="52"/>
      <c r="H963" s="35"/>
      <c r="K963" s="17"/>
      <c r="L963" s="17"/>
    </row>
    <row r="964" spans="2:12" ht="12.75" x14ac:dyDescent="0.2">
      <c r="B964" s="52"/>
      <c r="H964" s="35"/>
      <c r="K964" s="17"/>
      <c r="L964" s="17"/>
    </row>
    <row r="965" spans="2:12" ht="12.75" x14ac:dyDescent="0.2">
      <c r="B965" s="52"/>
      <c r="H965" s="35"/>
      <c r="K965" s="17"/>
      <c r="L965" s="17"/>
    </row>
    <row r="966" spans="2:12" ht="12.75" x14ac:dyDescent="0.2">
      <c r="B966" s="52"/>
      <c r="H966" s="35"/>
      <c r="K966" s="17"/>
      <c r="L966" s="17"/>
    </row>
    <row r="967" spans="2:12" ht="12.75" x14ac:dyDescent="0.2">
      <c r="B967" s="52"/>
      <c r="H967" s="35"/>
      <c r="K967" s="17"/>
      <c r="L967" s="17"/>
    </row>
    <row r="968" spans="2:12" ht="12.75" x14ac:dyDescent="0.2">
      <c r="B968" s="52"/>
      <c r="H968" s="35"/>
      <c r="K968" s="17"/>
      <c r="L968" s="17"/>
    </row>
    <row r="969" spans="2:12" ht="12.75" x14ac:dyDescent="0.2">
      <c r="B969" s="52"/>
      <c r="H969" s="35"/>
      <c r="K969" s="17"/>
      <c r="L969" s="17"/>
    </row>
    <row r="970" spans="2:12" ht="12.75" x14ac:dyDescent="0.2">
      <c r="B970" s="52"/>
      <c r="H970" s="35"/>
      <c r="K970" s="17"/>
      <c r="L970" s="17"/>
    </row>
    <row r="971" spans="2:12" ht="12.75" x14ac:dyDescent="0.2">
      <c r="B971" s="52"/>
      <c r="H971" s="35"/>
      <c r="K971" s="17"/>
      <c r="L971" s="17"/>
    </row>
    <row r="972" spans="2:12" ht="12.75" x14ac:dyDescent="0.2">
      <c r="B972" s="52"/>
      <c r="H972" s="35"/>
      <c r="K972" s="17"/>
      <c r="L972" s="17"/>
    </row>
    <row r="973" spans="2:12" ht="12.75" x14ac:dyDescent="0.2">
      <c r="B973" s="52"/>
      <c r="H973" s="35"/>
      <c r="K973" s="17"/>
      <c r="L973" s="17"/>
    </row>
    <row r="974" spans="2:12" ht="12.75" x14ac:dyDescent="0.2">
      <c r="B974" s="52"/>
      <c r="H974" s="35"/>
      <c r="K974" s="17"/>
      <c r="L974" s="17"/>
    </row>
    <row r="975" spans="2:12" ht="12.75" x14ac:dyDescent="0.2">
      <c r="B975" s="52"/>
      <c r="H975" s="35"/>
      <c r="K975" s="17"/>
      <c r="L975" s="17"/>
    </row>
    <row r="976" spans="2:12" ht="12.75" x14ac:dyDescent="0.2">
      <c r="B976" s="52"/>
      <c r="H976" s="35"/>
      <c r="K976" s="17"/>
      <c r="L976" s="17"/>
    </row>
    <row r="977" spans="2:12" ht="12.75" x14ac:dyDescent="0.2">
      <c r="B977" s="52"/>
      <c r="H977" s="35"/>
      <c r="K977" s="17"/>
      <c r="L977" s="17"/>
    </row>
    <row r="978" spans="2:12" ht="12.75" x14ac:dyDescent="0.2">
      <c r="B978" s="52"/>
      <c r="H978" s="35"/>
      <c r="K978" s="17"/>
      <c r="L978" s="17"/>
    </row>
    <row r="979" spans="2:12" ht="12.75" x14ac:dyDescent="0.2">
      <c r="B979" s="52"/>
      <c r="H979" s="35"/>
      <c r="K979" s="17"/>
      <c r="L979" s="17"/>
    </row>
    <row r="980" spans="2:12" ht="12.75" x14ac:dyDescent="0.2">
      <c r="B980" s="52"/>
      <c r="H980" s="35"/>
      <c r="K980" s="17"/>
      <c r="L980" s="17"/>
    </row>
    <row r="981" spans="2:12" ht="12.75" x14ac:dyDescent="0.2">
      <c r="B981" s="52"/>
      <c r="H981" s="35"/>
      <c r="K981" s="17"/>
      <c r="L981" s="17"/>
    </row>
    <row r="982" spans="2:12" ht="12.75" x14ac:dyDescent="0.2">
      <c r="B982" s="52"/>
      <c r="H982" s="35"/>
      <c r="K982" s="17"/>
      <c r="L982" s="17"/>
    </row>
    <row r="983" spans="2:12" ht="12.75" x14ac:dyDescent="0.2">
      <c r="B983" s="52"/>
      <c r="H983" s="35"/>
      <c r="K983" s="17"/>
      <c r="L983" s="17"/>
    </row>
    <row r="984" spans="2:12" ht="12.75" x14ac:dyDescent="0.2">
      <c r="B984" s="52"/>
      <c r="H984" s="35"/>
      <c r="K984" s="17"/>
      <c r="L984" s="17"/>
    </row>
    <row r="985" spans="2:12" ht="12.75" x14ac:dyDescent="0.2">
      <c r="B985" s="52"/>
      <c r="H985" s="35"/>
      <c r="K985" s="17"/>
      <c r="L985" s="17"/>
    </row>
    <row r="986" spans="2:12" ht="12.75" x14ac:dyDescent="0.2">
      <c r="B986" s="52"/>
      <c r="H986" s="35"/>
      <c r="K986" s="17"/>
      <c r="L986" s="17"/>
    </row>
    <row r="987" spans="2:12" ht="12.75" x14ac:dyDescent="0.2">
      <c r="B987" s="52"/>
      <c r="H987" s="35"/>
      <c r="K987" s="17"/>
      <c r="L987" s="17"/>
    </row>
    <row r="988" spans="2:12" ht="12.75" x14ac:dyDescent="0.2">
      <c r="B988" s="52"/>
      <c r="H988" s="35"/>
      <c r="K988" s="17"/>
      <c r="L988" s="17"/>
    </row>
    <row r="989" spans="2:12" ht="12.75" x14ac:dyDescent="0.2">
      <c r="B989" s="52"/>
      <c r="H989" s="35"/>
      <c r="K989" s="17"/>
      <c r="L989" s="17"/>
    </row>
    <row r="990" spans="2:12" ht="12.75" x14ac:dyDescent="0.2">
      <c r="B990" s="52"/>
      <c r="H990" s="35"/>
      <c r="K990" s="17"/>
      <c r="L990" s="17"/>
    </row>
    <row r="991" spans="2:12" ht="12.75" x14ac:dyDescent="0.2">
      <c r="B991" s="52"/>
      <c r="H991" s="35"/>
      <c r="K991" s="17"/>
      <c r="L991" s="17"/>
    </row>
    <row r="992" spans="2:12" ht="12.75" x14ac:dyDescent="0.2">
      <c r="B992" s="52"/>
      <c r="H992" s="35"/>
      <c r="K992" s="17"/>
      <c r="L992" s="17"/>
    </row>
    <row r="993" spans="2:12" ht="12.75" x14ac:dyDescent="0.2">
      <c r="B993" s="52"/>
      <c r="H993" s="35"/>
      <c r="K993" s="17"/>
      <c r="L993" s="17"/>
    </row>
    <row r="994" spans="2:12" ht="12.75" x14ac:dyDescent="0.2">
      <c r="B994" s="52"/>
      <c r="H994" s="35"/>
      <c r="K994" s="17"/>
      <c r="L994" s="17"/>
    </row>
    <row r="995" spans="2:12" ht="12.75" x14ac:dyDescent="0.2">
      <c r="B995" s="52"/>
      <c r="H995" s="35"/>
      <c r="K995" s="17"/>
      <c r="L995" s="17"/>
    </row>
    <row r="996" spans="2:12" ht="12.75" x14ac:dyDescent="0.2">
      <c r="B996" s="52"/>
      <c r="H996" s="35"/>
      <c r="K996" s="17"/>
      <c r="L996" s="17"/>
    </row>
    <row r="997" spans="2:12" ht="12.75" x14ac:dyDescent="0.2">
      <c r="B997" s="52"/>
      <c r="H997" s="35"/>
      <c r="K997" s="17"/>
      <c r="L997" s="17"/>
    </row>
    <row r="998" spans="2:12" ht="12.75" x14ac:dyDescent="0.2">
      <c r="B998" s="52"/>
      <c r="H998" s="35"/>
      <c r="K998" s="17"/>
      <c r="L998" s="17"/>
    </row>
    <row r="999" spans="2:12" ht="12.75" x14ac:dyDescent="0.2">
      <c r="B999" s="52"/>
      <c r="H999" s="35"/>
      <c r="K999" s="17"/>
      <c r="L999" s="17"/>
    </row>
    <row r="1000" spans="2:12" ht="12.75" x14ac:dyDescent="0.2">
      <c r="B1000" s="52"/>
      <c r="H1000" s="35"/>
      <c r="K1000" s="17"/>
      <c r="L1000" s="17"/>
    </row>
    <row r="1001" spans="2:12" ht="12.75" x14ac:dyDescent="0.2">
      <c r="B1001" s="52"/>
      <c r="H1001" s="35"/>
      <c r="K1001" s="17"/>
      <c r="L1001" s="17"/>
    </row>
    <row r="1002" spans="2:12" ht="12.75" x14ac:dyDescent="0.2">
      <c r="B1002" s="52"/>
      <c r="H1002" s="35"/>
      <c r="K1002" s="17"/>
      <c r="L1002" s="17"/>
    </row>
    <row r="1003" spans="2:12" ht="12.75" x14ac:dyDescent="0.2">
      <c r="B1003" s="52"/>
      <c r="H1003" s="35"/>
      <c r="K1003" s="17"/>
      <c r="L1003" s="17"/>
    </row>
    <row r="1004" spans="2:12" ht="12.75" x14ac:dyDescent="0.2">
      <c r="B1004" s="52"/>
      <c r="H1004" s="35"/>
      <c r="K1004" s="17"/>
      <c r="L1004" s="17"/>
    </row>
    <row r="1005" spans="2:12" ht="12.75" x14ac:dyDescent="0.2">
      <c r="B1005" s="52"/>
      <c r="H1005" s="35"/>
      <c r="K1005" s="17"/>
      <c r="L1005" s="17"/>
    </row>
    <row r="1006" spans="2:12" ht="12.75" x14ac:dyDescent="0.2">
      <c r="B1006" s="52"/>
      <c r="H1006" s="35"/>
      <c r="K1006" s="17"/>
      <c r="L1006" s="17"/>
    </row>
    <row r="1007" spans="2:12" ht="12.75" x14ac:dyDescent="0.2">
      <c r="B1007" s="52"/>
      <c r="H1007" s="35"/>
      <c r="K1007" s="17"/>
      <c r="L1007" s="17"/>
    </row>
    <row r="1008" spans="2:12" ht="12.75" x14ac:dyDescent="0.2">
      <c r="B1008" s="52"/>
      <c r="H1008" s="35"/>
      <c r="K1008" s="17"/>
      <c r="L1008" s="17"/>
    </row>
    <row r="1009" spans="2:12" ht="12.75" x14ac:dyDescent="0.2">
      <c r="B1009" s="52"/>
      <c r="H1009" s="35"/>
      <c r="K1009" s="17"/>
      <c r="L1009" s="17"/>
    </row>
    <row r="1010" spans="2:12" ht="12.75" x14ac:dyDescent="0.2">
      <c r="B1010" s="52"/>
      <c r="H1010" s="35"/>
      <c r="K1010" s="17"/>
      <c r="L1010" s="17"/>
    </row>
    <row r="1011" spans="2:12" ht="12.75" x14ac:dyDescent="0.2">
      <c r="B1011" s="52"/>
      <c r="H1011" s="35"/>
      <c r="K1011" s="17"/>
      <c r="L1011" s="17"/>
    </row>
    <row r="1012" spans="2:12" ht="12.75" x14ac:dyDescent="0.2">
      <c r="B1012" s="52"/>
      <c r="H1012" s="35"/>
      <c r="K1012" s="17"/>
      <c r="L1012" s="17"/>
    </row>
    <row r="1013" spans="2:12" ht="12.75" x14ac:dyDescent="0.2">
      <c r="B1013" s="52"/>
      <c r="H1013" s="35"/>
      <c r="K1013" s="17"/>
      <c r="L1013" s="17"/>
    </row>
    <row r="1014" spans="2:12" ht="12.75" x14ac:dyDescent="0.2">
      <c r="B1014" s="52"/>
      <c r="H1014" s="35"/>
      <c r="K1014" s="17"/>
      <c r="L1014" s="17"/>
    </row>
    <row r="1015" spans="2:12" ht="12.75" x14ac:dyDescent="0.2">
      <c r="B1015" s="52"/>
      <c r="H1015" s="35"/>
      <c r="K1015" s="17"/>
      <c r="L1015" s="17"/>
    </row>
    <row r="1016" spans="2:12" ht="12.75" x14ac:dyDescent="0.2">
      <c r="B1016" s="52"/>
      <c r="H1016" s="35"/>
      <c r="K1016" s="17"/>
      <c r="L1016" s="17"/>
    </row>
    <row r="1017" spans="2:12" ht="12.75" x14ac:dyDescent="0.2">
      <c r="B1017" s="52"/>
      <c r="H1017" s="35"/>
      <c r="K1017" s="17"/>
      <c r="L1017" s="17"/>
    </row>
    <row r="1018" spans="2:12" ht="12.75" x14ac:dyDescent="0.2">
      <c r="B1018" s="52"/>
      <c r="H1018" s="35"/>
      <c r="K1018" s="17"/>
      <c r="L1018" s="17"/>
    </row>
    <row r="1019" spans="2:12" ht="12.75" x14ac:dyDescent="0.2">
      <c r="B1019" s="52"/>
      <c r="H1019" s="35"/>
      <c r="K1019" s="17"/>
      <c r="L1019" s="17"/>
    </row>
    <row r="1020" spans="2:12" ht="12.75" x14ac:dyDescent="0.2">
      <c r="B1020" s="52"/>
      <c r="H1020" s="35"/>
    </row>
    <row r="1021" spans="2:12" ht="12.75" x14ac:dyDescent="0.2">
      <c r="B1021" s="52"/>
      <c r="H1021" s="35"/>
    </row>
    <row r="1022" spans="2:12" ht="12.75" x14ac:dyDescent="0.2">
      <c r="B1022" s="52"/>
      <c r="H1022" s="35"/>
    </row>
    <row r="1023" spans="2:12" ht="12.75" x14ac:dyDescent="0.2">
      <c r="B1023" s="52"/>
      <c r="H1023" s="35"/>
    </row>
    <row r="1024" spans="2:12" ht="12.75" x14ac:dyDescent="0.2">
      <c r="B1024" s="52"/>
      <c r="H1024" s="35"/>
    </row>
    <row r="1025" spans="2:8" ht="12.75" x14ac:dyDescent="0.2">
      <c r="B1025" s="52"/>
      <c r="H1025" s="35"/>
    </row>
    <row r="1026" spans="2:8" ht="12.75" x14ac:dyDescent="0.2">
      <c r="B1026" s="52"/>
      <c r="H1026" s="35"/>
    </row>
    <row r="1027" spans="2:8" ht="12.75" x14ac:dyDescent="0.2">
      <c r="B1027" s="52"/>
      <c r="H1027" s="35"/>
    </row>
    <row r="1028" spans="2:8" ht="12.75" x14ac:dyDescent="0.2">
      <c r="B1028" s="52"/>
      <c r="H1028" s="35"/>
    </row>
    <row r="1029" spans="2:8" ht="12.75" x14ac:dyDescent="0.2">
      <c r="B1029" s="52"/>
      <c r="H1029" s="35"/>
    </row>
    <row r="1030" spans="2:8" ht="12.75" x14ac:dyDescent="0.2">
      <c r="B1030" s="52"/>
      <c r="H1030" s="35"/>
    </row>
    <row r="1031" spans="2:8" ht="12.75" x14ac:dyDescent="0.2">
      <c r="B1031" s="52"/>
      <c r="H1031" s="35"/>
    </row>
    <row r="1032" spans="2:8" ht="12.75" x14ac:dyDescent="0.2">
      <c r="B1032" s="52"/>
      <c r="H1032" s="35"/>
    </row>
  </sheetData>
  <hyperlinks>
    <hyperlink ref="A1" r:id="rId1"/>
    <hyperlink ref="G3" r:id="rId2"/>
    <hyperlink ref="G4" r:id="rId3"/>
    <hyperlink ref="G5" r:id="rId4"/>
    <hyperlink ref="G6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20" r:id="rId15"/>
    <hyperlink ref="G21" r:id="rId16"/>
    <hyperlink ref="G25" r:id="rId17"/>
    <hyperlink ref="G27" r:id="rId18" location="spd=2040673878279206874"/>
    <hyperlink ref="G34" r:id="rId19"/>
    <hyperlink ref="G35" r:id="rId20"/>
    <hyperlink ref="G36" r:id="rId21"/>
    <hyperlink ref="G37" r:id="rId22"/>
    <hyperlink ref="G41" r:id="rId23"/>
    <hyperlink ref="G42" r:id="rId24"/>
    <hyperlink ref="G43" r:id="rId25"/>
    <hyperlink ref="G44" r:id="rId26"/>
    <hyperlink ref="G45" r:id="rId27"/>
  </hyperlinks>
  <pageMargins left="0.7" right="0.7" top="0.75" bottom="0.75" header="0.3" footer="0.3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Longchamps</dc:creator>
  <cp:lastModifiedBy>Jennifer Longchamps</cp:lastModifiedBy>
  <dcterms:created xsi:type="dcterms:W3CDTF">2018-05-25T21:07:14Z</dcterms:created>
  <dcterms:modified xsi:type="dcterms:W3CDTF">2018-05-25T21:07:14Z</dcterms:modified>
</cp:coreProperties>
</file>